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5" yWindow="65521" windowWidth="9600" windowHeight="8190" activeTab="0"/>
  </bookViews>
  <sheets>
    <sheet name="BS" sheetId="1" r:id="rId1"/>
    <sheet name="IS" sheetId="2" r:id="rId2"/>
    <sheet name="Equity" sheetId="3" r:id="rId3"/>
    <sheet name="CashFlow" sheetId="4" r:id="rId4"/>
  </sheets>
  <definedNames>
    <definedName name="_xlnm.Print_Area" localSheetId="1">'IS'!$A$1:$I$59</definedName>
  </definedNames>
  <calcPr fullCalcOnLoad="1" fullPrecision="0"/>
</workbook>
</file>

<file path=xl/sharedStrings.xml><?xml version="1.0" encoding="utf-8"?>
<sst xmlns="http://schemas.openxmlformats.org/spreadsheetml/2006/main" count="167" uniqueCount="126">
  <si>
    <t>RM'000</t>
  </si>
  <si>
    <t>Revenue</t>
  </si>
  <si>
    <t>Taxation</t>
  </si>
  <si>
    <t>As At</t>
  </si>
  <si>
    <t>Receivables</t>
  </si>
  <si>
    <t>Payables</t>
  </si>
  <si>
    <t>CONDENSED CONSOLIDATED STATEMENT OF CHANGES IN EQUITY</t>
  </si>
  <si>
    <t>Share</t>
  </si>
  <si>
    <t>Capital</t>
  </si>
  <si>
    <t>Total</t>
  </si>
  <si>
    <t>CONDENSED CONSOLIDATED CASH FLOW STATEMENT</t>
  </si>
  <si>
    <t>Profit before taxation</t>
  </si>
  <si>
    <t>Purchase of property, plant and equipment</t>
  </si>
  <si>
    <t>Pre-acquisition profits</t>
  </si>
  <si>
    <t>Diluted earnings per share (sen)</t>
  </si>
  <si>
    <t>Finance cost</t>
  </si>
  <si>
    <t>Profit from operations</t>
  </si>
  <si>
    <t>Operating expenses</t>
  </si>
  <si>
    <t>Share premium</t>
  </si>
  <si>
    <t>Share capital</t>
  </si>
  <si>
    <t>Property, plant and equipment</t>
  </si>
  <si>
    <t>Inventories</t>
  </si>
  <si>
    <t>Current assets</t>
  </si>
  <si>
    <t>Current liabilities</t>
  </si>
  <si>
    <t>(The figures have not been audited)</t>
  </si>
  <si>
    <t>Premium</t>
  </si>
  <si>
    <t>Individual Quarter</t>
  </si>
  <si>
    <t>Cash flows from operating activities</t>
  </si>
  <si>
    <t>Adjustments for :</t>
  </si>
  <si>
    <t>- Non-cash items</t>
  </si>
  <si>
    <t>- Non-operating items</t>
  </si>
  <si>
    <t>Interest paid</t>
  </si>
  <si>
    <t>Cash flows from investing activities</t>
  </si>
  <si>
    <t>Cash flows from financing activities</t>
  </si>
  <si>
    <t>Repayment of bank borrowings</t>
  </si>
  <si>
    <t>Cash and cash equivalents at beginning</t>
  </si>
  <si>
    <t>Cash and cash equivalents at end</t>
  </si>
  <si>
    <t>Tax recoverable</t>
  </si>
  <si>
    <t>Notes:</t>
  </si>
  <si>
    <t>Cumulative Quarter</t>
  </si>
  <si>
    <t>Basic earnings per share
based on the proforma number of shares assumed in issue (sen)</t>
  </si>
  <si>
    <t>Notes :</t>
  </si>
  <si>
    <t>(Audited)</t>
  </si>
  <si>
    <t>Net profit for the period</t>
  </si>
  <si>
    <t>Retained</t>
  </si>
  <si>
    <t>ENG KAH CORPORATION BERHAD</t>
  </si>
  <si>
    <t>Company No. 435649-H</t>
  </si>
  <si>
    <t>Retained profits</t>
  </si>
  <si>
    <t>Profits</t>
  </si>
  <si>
    <t>Interest received</t>
  </si>
  <si>
    <t>Operating profit before working capital changes</t>
  </si>
  <si>
    <t>Cash generated from operations</t>
  </si>
  <si>
    <t>Net cash from operating activities</t>
  </si>
  <si>
    <t>Net cash used in investing activities</t>
  </si>
  <si>
    <t>EKC - 1</t>
  </si>
  <si>
    <t>EKC - 2</t>
  </si>
  <si>
    <t>EKC -3</t>
  </si>
  <si>
    <t>EKC -4</t>
  </si>
  <si>
    <t>Proceeds from issuance of shares at a premium</t>
  </si>
  <si>
    <t>Payment of hire purchase payables</t>
  </si>
  <si>
    <t>Balance as at 1 January 2006</t>
  </si>
  <si>
    <t>Other reserves</t>
  </si>
  <si>
    <t>Other</t>
  </si>
  <si>
    <t>Reserves</t>
  </si>
  <si>
    <t>Net assets per share (RM)</t>
  </si>
  <si>
    <t>Purchase of invesment</t>
  </si>
  <si>
    <t>-</t>
  </si>
  <si>
    <t>Effect of changes in exchange rate</t>
  </si>
  <si>
    <t>CONDENSED CONSOLIDATED INCOME STATEMENT</t>
  </si>
  <si>
    <t>Withdrawal of fixed deposits</t>
  </si>
  <si>
    <t>31.12.06</t>
  </si>
  <si>
    <t>ASSETS</t>
  </si>
  <si>
    <t xml:space="preserve">Non-current assets </t>
  </si>
  <si>
    <t>Goodwill on consolidation</t>
  </si>
  <si>
    <t>Trade receivables</t>
  </si>
  <si>
    <t>Other receivables, deposits and prepayments</t>
  </si>
  <si>
    <t>TOTAL ASSETS</t>
  </si>
  <si>
    <t>EQUITY AND LIABILITIES</t>
  </si>
  <si>
    <t>Total equity</t>
  </si>
  <si>
    <t>Non-current liabilities</t>
  </si>
  <si>
    <t>Hire purchase payables</t>
  </si>
  <si>
    <t>Total liabilities</t>
  </si>
  <si>
    <t>Trade payables</t>
  </si>
  <si>
    <t>Other payables and accruals</t>
  </si>
  <si>
    <t>Dividend payables</t>
  </si>
  <si>
    <t>TOTAL EQUITY AND LIABILITIES</t>
  </si>
  <si>
    <t>Prepaid land lease payments</t>
  </si>
  <si>
    <t>Equity</t>
  </si>
  <si>
    <t>Income tax paid</t>
  </si>
  <si>
    <t>Dividends paid</t>
  </si>
  <si>
    <t>Deferred tax liabilities</t>
  </si>
  <si>
    <t>Share-based payment under ESOS</t>
  </si>
  <si>
    <t>Other income</t>
  </si>
  <si>
    <t>Balance as at 1 January 2007</t>
  </si>
  <si>
    <t>Net cash used in financing activities</t>
  </si>
  <si>
    <t>- pursuant to ESOS</t>
  </si>
  <si>
    <t>Issuance of ordinary shares :</t>
  </si>
  <si>
    <t xml:space="preserve"> ---- Non-distributable ---</t>
  </si>
  <si>
    <t>Distributable</t>
  </si>
  <si>
    <t>Foreign currency translation</t>
  </si>
  <si>
    <t>Dividends</t>
  </si>
  <si>
    <t>Proceeds from disposal of investment</t>
  </si>
  <si>
    <t>Proceeds from disposal of property, plant and equipment</t>
  </si>
  <si>
    <t>Equity attributable to equity holders of the Company</t>
  </si>
  <si>
    <t>Profit for the period</t>
  </si>
  <si>
    <t>Basic earnings per share attributable to the equity holders of the Company based on weighted average number of shares in issue (sen)</t>
  </si>
  <si>
    <t>Cash and cash equivalents</t>
  </si>
  <si>
    <t>CONDENSED CONSOLIDATED  BALANCE SHEET AS AT 31 DECEMBER 2007</t>
  </si>
  <si>
    <t>31.12.07</t>
  </si>
  <si>
    <t>FOR THE FOURTH QUARTER ENDED 31 DECEMBER 2007</t>
  </si>
  <si>
    <t>31 December 2007</t>
  </si>
  <si>
    <t>31 December 2006</t>
  </si>
  <si>
    <t>Balance as at 31 December 2006</t>
  </si>
  <si>
    <t>Purchase of prepaid land lease payments</t>
  </si>
  <si>
    <t>Balance as at 31 December 2007</t>
  </si>
  <si>
    <t>The Condensed Consolidated Income Statement should be read in conjunction with the Annual Financial Statements of Eng Kah Corporation Berhad for the year ended 31 December 2006 and the accompanying explanatory notes attached to the quarterly financial statements.</t>
  </si>
  <si>
    <t>The Condensed Consolidated Balance Sheet should be read in conjunction with the Annual Financial Statements of Eng Kah Corporation Berhad  for the year ended 31 December 2006 and the accompanying explanatory notes attached to the quarterly financial statements.</t>
  </si>
  <si>
    <t>Income tax refund</t>
  </si>
  <si>
    <t>Net (decrease)/increase in cash and cash equivalents</t>
  </si>
  <si>
    <t xml:space="preserve">3 Months Ended </t>
  </si>
  <si>
    <t xml:space="preserve">12 Months Ended </t>
  </si>
  <si>
    <t>Fourth Quarter Ended</t>
  </si>
  <si>
    <t>Allotment of shares</t>
  </si>
  <si>
    <t>31 December</t>
  </si>
  <si>
    <t>Ended</t>
  </si>
  <si>
    <t>12 Months</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</si>
</sst>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
    <numFmt numFmtId="175" formatCode="_-* #,##0.0_-;\-* #,##0.0_-;_-* &quot;-&quot;?_-;_-@_-"/>
    <numFmt numFmtId="176" formatCode="_(* #,##0.0_);_(* \(#,##0.0\);_(* &quot;-&quot;?_);_(@_)"/>
    <numFmt numFmtId="177" formatCode="_(* #,##0_);_(* \(#,##0\);_(* &quot;-&quot;?_);_(@_)"/>
    <numFmt numFmtId="178" formatCode="_(* #,##0.000_);_(* \(#,##0.000\);_(* &quot;-&quot;??_);_(@_)"/>
    <numFmt numFmtId="179" formatCode="_(* #,##0.0000_);_(* \(#,##0.0000\);_(* &quot;-&quot;??_);_(@_)"/>
    <numFmt numFmtId="180" formatCode="_(* #,##0.00000_);_(* \(#,##0.00000\);_(* &quot;-&quot;??_);_(@_)"/>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_(* #,##0.00_);_(* \(#,##0.00\);_(* &quot;-&quot;_);_(@_)"/>
    <numFmt numFmtId="187" formatCode="0.00_);\(0.00\)"/>
    <numFmt numFmtId="188" formatCode="0_);\(0\)"/>
    <numFmt numFmtId="189" formatCode="0.00000000"/>
    <numFmt numFmtId="190" formatCode="0.0000000"/>
    <numFmt numFmtId="191" formatCode="0.000000"/>
    <numFmt numFmtId="192" formatCode="0.00000"/>
    <numFmt numFmtId="193" formatCode="0.0000"/>
    <numFmt numFmtId="194" formatCode="0.000"/>
    <numFmt numFmtId="195" formatCode="[$-409]dddd\,\ mmmm\ dd\,\ yyyy"/>
    <numFmt numFmtId="196" formatCode="[$-809]dd\ mmmm\ yyyy;@"/>
  </numFmts>
  <fonts count="12">
    <font>
      <sz val="10"/>
      <name val="Arial"/>
      <family val="0"/>
    </font>
    <font>
      <sz val="10"/>
      <name val="Times New Roman"/>
      <family val="1"/>
    </font>
    <font>
      <b/>
      <sz val="10"/>
      <name val="Times New Roman"/>
      <family val="1"/>
    </font>
    <font>
      <u val="single"/>
      <sz val="10"/>
      <name val="Times New Roman"/>
      <family val="1"/>
    </font>
    <font>
      <sz val="9"/>
      <name val="Times New Roman"/>
      <family val="1"/>
    </font>
    <font>
      <i/>
      <sz val="9"/>
      <name val="Times New Roman"/>
      <family val="1"/>
    </font>
    <font>
      <i/>
      <sz val="8"/>
      <name val="Times New Roman"/>
      <family val="1"/>
    </font>
    <font>
      <u val="single"/>
      <sz val="10"/>
      <color indexed="12"/>
      <name val="Arial"/>
      <family val="0"/>
    </font>
    <font>
      <u val="single"/>
      <sz val="10"/>
      <color indexed="36"/>
      <name val="Arial"/>
      <family val="0"/>
    </font>
    <font>
      <sz val="10"/>
      <color indexed="50"/>
      <name val="Times New Roman"/>
      <family val="1"/>
    </font>
    <font>
      <sz val="10"/>
      <color indexed="14"/>
      <name val="Times New Roman"/>
      <family val="1"/>
    </font>
    <font>
      <i/>
      <sz val="10"/>
      <name val="Times New Roman"/>
      <family val="1"/>
    </font>
  </fonts>
  <fills count="2">
    <fill>
      <patternFill/>
    </fill>
    <fill>
      <patternFill patternType="gray125"/>
    </fill>
  </fills>
  <borders count="10">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color indexed="63"/>
      </top>
      <bottom style="thick"/>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173" fontId="1" fillId="0" borderId="0" xfId="15" applyNumberFormat="1" applyFont="1" applyFill="1" applyAlignment="1">
      <alignment/>
    </xf>
    <xf numFmtId="0" fontId="1" fillId="0" borderId="0" xfId="0" applyFont="1" applyFill="1" applyAlignment="1">
      <alignment/>
    </xf>
    <xf numFmtId="0" fontId="1" fillId="0" borderId="0" xfId="0" applyFont="1" applyFill="1" applyAlignment="1">
      <alignment horizontal="center"/>
    </xf>
    <xf numFmtId="173" fontId="1" fillId="0" borderId="0" xfId="15" applyNumberFormat="1" applyFont="1" applyFill="1" applyBorder="1" applyAlignment="1">
      <alignment horizontal="center"/>
    </xf>
    <xf numFmtId="173" fontId="1" fillId="0" borderId="0" xfId="15" applyNumberFormat="1" applyFont="1" applyFill="1" applyAlignment="1">
      <alignment horizontal="center"/>
    </xf>
    <xf numFmtId="0" fontId="2" fillId="0" borderId="0" xfId="0" applyFont="1" applyFill="1" applyAlignment="1">
      <alignment/>
    </xf>
    <xf numFmtId="173" fontId="1" fillId="0" borderId="0" xfId="15" applyNumberFormat="1" applyFont="1" applyFill="1" applyBorder="1" applyAlignment="1">
      <alignment/>
    </xf>
    <xf numFmtId="0" fontId="2" fillId="0" borderId="0" xfId="0" applyFont="1" applyFill="1" applyAlignment="1" quotePrefix="1">
      <alignment/>
    </xf>
    <xf numFmtId="0" fontId="2" fillId="0" borderId="0" xfId="0" applyFont="1" applyFill="1" applyAlignment="1">
      <alignment/>
    </xf>
    <xf numFmtId="0" fontId="1" fillId="0" borderId="0" xfId="0" applyFont="1" applyFill="1" applyAlignment="1">
      <alignment wrapText="1"/>
    </xf>
    <xf numFmtId="0" fontId="5" fillId="0" borderId="0" xfId="0" applyFont="1" applyFill="1" applyAlignment="1">
      <alignment horizontal="right"/>
    </xf>
    <xf numFmtId="16" fontId="1" fillId="0" borderId="0" xfId="0" applyNumberFormat="1" applyFont="1" applyFill="1" applyAlignment="1">
      <alignment horizontal="center"/>
    </xf>
    <xf numFmtId="173" fontId="1" fillId="0" borderId="0" xfId="15" applyNumberFormat="1" applyFont="1" applyFill="1" applyAlignment="1">
      <alignment horizontal="right"/>
    </xf>
    <xf numFmtId="173" fontId="1" fillId="0" borderId="0" xfId="0" applyNumberFormat="1" applyFont="1" applyFill="1" applyAlignment="1">
      <alignment horizontal="center"/>
    </xf>
    <xf numFmtId="179" fontId="1" fillId="0" borderId="0" xfId="0" applyNumberFormat="1" applyFont="1" applyFill="1" applyAlignment="1">
      <alignment horizontal="center"/>
    </xf>
    <xf numFmtId="0" fontId="1" fillId="0" borderId="0" xfId="0" applyFont="1" applyFill="1" applyAlignment="1">
      <alignment horizontal="right"/>
    </xf>
    <xf numFmtId="43" fontId="1" fillId="0" borderId="0" xfId="15" applyFont="1" applyFill="1" applyAlignment="1">
      <alignment horizontal="center"/>
    </xf>
    <xf numFmtId="43" fontId="1" fillId="0" borderId="0" xfId="0" applyNumberFormat="1" applyFont="1" applyFill="1" applyAlignment="1">
      <alignment horizontal="center"/>
    </xf>
    <xf numFmtId="43" fontId="1" fillId="0" borderId="0" xfId="0" applyNumberFormat="1" applyFont="1" applyFill="1" applyAlignment="1">
      <alignment/>
    </xf>
    <xf numFmtId="0" fontId="1" fillId="0" borderId="0" xfId="0" applyFont="1" applyFill="1" applyAlignment="1">
      <alignment horizontal="left"/>
    </xf>
    <xf numFmtId="173" fontId="6" fillId="0" borderId="0" xfId="15" applyNumberFormat="1" applyFont="1" applyFill="1" applyAlignment="1">
      <alignment horizontal="right"/>
    </xf>
    <xf numFmtId="0" fontId="1" fillId="0" borderId="0" xfId="0" applyFont="1" applyFill="1" applyAlignment="1" quotePrefix="1">
      <alignment/>
    </xf>
    <xf numFmtId="0" fontId="1" fillId="0" borderId="0" xfId="0" applyFont="1" applyFill="1" applyBorder="1" applyAlignment="1">
      <alignment/>
    </xf>
    <xf numFmtId="173" fontId="1" fillId="0" borderId="0" xfId="15" applyNumberFormat="1" applyFont="1" applyBorder="1" applyAlignment="1">
      <alignment/>
    </xf>
    <xf numFmtId="0" fontId="1" fillId="0" borderId="0" xfId="0" applyFont="1" applyAlignment="1">
      <alignment/>
    </xf>
    <xf numFmtId="173" fontId="1" fillId="0" borderId="0" xfId="0" applyNumberFormat="1" applyFont="1" applyFill="1" applyAlignment="1">
      <alignment/>
    </xf>
    <xf numFmtId="43" fontId="1" fillId="0" borderId="0" xfId="15" applyFont="1" applyFill="1" applyBorder="1" applyAlignment="1">
      <alignment/>
    </xf>
    <xf numFmtId="0" fontId="1" fillId="0" borderId="0" xfId="0" applyFont="1" applyFill="1" applyBorder="1" applyAlignment="1">
      <alignment horizontal="center"/>
    </xf>
    <xf numFmtId="0" fontId="4" fillId="0" borderId="0" xfId="0" applyFont="1" applyFill="1" applyBorder="1" applyAlignment="1">
      <alignment horizontal="center"/>
    </xf>
    <xf numFmtId="173" fontId="1" fillId="0" borderId="0" xfId="15" applyNumberFormat="1" applyFont="1" applyFill="1" applyBorder="1" applyAlignment="1">
      <alignment horizontal="right"/>
    </xf>
    <xf numFmtId="173" fontId="1" fillId="0" borderId="0" xfId="15" applyNumberFormat="1" applyFont="1" applyFill="1" applyAlignment="1">
      <alignment horizontal="left"/>
    </xf>
    <xf numFmtId="0" fontId="1" fillId="0" borderId="0" xfId="0" applyFont="1" applyFill="1" applyBorder="1" applyAlignment="1">
      <alignment wrapText="1"/>
    </xf>
    <xf numFmtId="43" fontId="1" fillId="0" borderId="0" xfId="15" applyFont="1" applyFill="1" applyBorder="1" applyAlignment="1">
      <alignment horizontal="center"/>
    </xf>
    <xf numFmtId="0" fontId="1" fillId="0" borderId="0" xfId="0" applyFont="1" applyFill="1" applyBorder="1" applyAlignment="1" quotePrefix="1">
      <alignment/>
    </xf>
    <xf numFmtId="0" fontId="2" fillId="0" borderId="0" xfId="0" applyFont="1" applyFill="1" applyBorder="1" applyAlignment="1">
      <alignment/>
    </xf>
    <xf numFmtId="41" fontId="1" fillId="0" borderId="0" xfId="16" applyFont="1" applyFill="1" applyAlignment="1">
      <alignment horizontal="right"/>
    </xf>
    <xf numFmtId="38" fontId="1" fillId="0" borderId="0" xfId="15" applyNumberFormat="1" applyFont="1" applyFill="1" applyAlignment="1">
      <alignment/>
    </xf>
    <xf numFmtId="41" fontId="1" fillId="0" borderId="0" xfId="16" applyFont="1" applyFill="1" applyAlignment="1">
      <alignment/>
    </xf>
    <xf numFmtId="38" fontId="1" fillId="0" borderId="0" xfId="0" applyNumberFormat="1" applyFont="1" applyFill="1" applyAlignment="1">
      <alignment/>
    </xf>
    <xf numFmtId="38" fontId="1" fillId="0" borderId="0" xfId="15" applyNumberFormat="1" applyFont="1" applyFill="1" applyAlignment="1">
      <alignment horizontal="right"/>
    </xf>
    <xf numFmtId="41" fontId="1" fillId="0" borderId="0" xfId="16" applyFont="1" applyFill="1" applyBorder="1" applyAlignment="1">
      <alignment horizontal="right"/>
    </xf>
    <xf numFmtId="38" fontId="1" fillId="0" borderId="0" xfId="15" applyNumberFormat="1" applyFont="1" applyFill="1" applyBorder="1" applyAlignment="1">
      <alignment horizontal="right"/>
    </xf>
    <xf numFmtId="38" fontId="1" fillId="0" borderId="0" xfId="15" applyNumberFormat="1" applyFont="1" applyFill="1" applyBorder="1" applyAlignment="1">
      <alignment/>
    </xf>
    <xf numFmtId="38" fontId="1" fillId="0" borderId="1" xfId="15" applyNumberFormat="1" applyFont="1" applyFill="1" applyBorder="1" applyAlignment="1">
      <alignment/>
    </xf>
    <xf numFmtId="38" fontId="1" fillId="0" borderId="2" xfId="15" applyNumberFormat="1" applyFont="1" applyFill="1" applyBorder="1" applyAlignment="1">
      <alignment/>
    </xf>
    <xf numFmtId="38" fontId="1" fillId="0" borderId="3" xfId="15" applyNumberFormat="1" applyFont="1" applyFill="1" applyBorder="1" applyAlignment="1">
      <alignment/>
    </xf>
    <xf numFmtId="3" fontId="1" fillId="0" borderId="0" xfId="0" applyNumberFormat="1" applyFont="1" applyFill="1" applyAlignment="1">
      <alignment/>
    </xf>
    <xf numFmtId="38" fontId="1" fillId="0" borderId="0" xfId="15" applyNumberFormat="1" applyFont="1" applyFill="1" applyBorder="1" applyAlignment="1" quotePrefix="1">
      <alignment horizontal="right"/>
    </xf>
    <xf numFmtId="0" fontId="1" fillId="0" borderId="0" xfId="0" applyFont="1" applyFill="1" applyAlignment="1" quotePrefix="1">
      <alignment horizontal="left"/>
    </xf>
    <xf numFmtId="0" fontId="9" fillId="0" borderId="0" xfId="0" applyFont="1" applyFill="1" applyAlignment="1">
      <alignment/>
    </xf>
    <xf numFmtId="38" fontId="10" fillId="0" borderId="0" xfId="0" applyNumberFormat="1" applyFont="1" applyFill="1" applyAlignment="1">
      <alignment/>
    </xf>
    <xf numFmtId="38" fontId="1" fillId="0" borderId="0" xfId="15" applyNumberFormat="1" applyFont="1" applyFill="1" applyBorder="1" applyAlignment="1">
      <alignment horizontal="center"/>
    </xf>
    <xf numFmtId="0" fontId="1" fillId="0" borderId="0" xfId="0" applyFont="1" applyFill="1" applyAlignment="1">
      <alignment horizontal="centerContinuous"/>
    </xf>
    <xf numFmtId="0" fontId="1" fillId="0" borderId="0" xfId="0" applyFont="1" applyFill="1" applyBorder="1" applyAlignment="1">
      <alignment horizontal="centerContinuous"/>
    </xf>
    <xf numFmtId="0" fontId="11" fillId="0" borderId="0" xfId="0" applyFont="1" applyFill="1" applyAlignment="1">
      <alignment horizontal="right"/>
    </xf>
    <xf numFmtId="3" fontId="1" fillId="0" borderId="0" xfId="0" applyNumberFormat="1" applyFont="1" applyFill="1" applyBorder="1" applyAlignment="1">
      <alignment horizontal="centerContinuous"/>
    </xf>
    <xf numFmtId="0" fontId="3" fillId="0" borderId="0" xfId="0" applyFont="1" applyFill="1" applyAlignment="1" quotePrefix="1">
      <alignment/>
    </xf>
    <xf numFmtId="38" fontId="1" fillId="0" borderId="0" xfId="0" applyNumberFormat="1" applyFont="1" applyFill="1" applyBorder="1" applyAlignment="1">
      <alignment/>
    </xf>
    <xf numFmtId="0" fontId="2" fillId="0" borderId="0" xfId="0" applyFont="1" applyFill="1" applyAlignment="1" quotePrefix="1">
      <alignment horizontal="left"/>
    </xf>
    <xf numFmtId="173" fontId="1" fillId="0" borderId="3" xfId="15" applyNumberFormat="1" applyFont="1" applyFill="1" applyBorder="1" applyAlignment="1">
      <alignment/>
    </xf>
    <xf numFmtId="173" fontId="1" fillId="0" borderId="4" xfId="15" applyNumberFormat="1" applyFont="1" applyFill="1" applyBorder="1" applyAlignment="1">
      <alignment/>
    </xf>
    <xf numFmtId="0" fontId="4" fillId="0" borderId="0" xfId="0" applyFont="1" applyFill="1" applyAlignment="1">
      <alignment horizontal="center"/>
    </xf>
    <xf numFmtId="173" fontId="1" fillId="0" borderId="2" xfId="15" applyNumberFormat="1" applyFont="1" applyFill="1" applyBorder="1" applyAlignment="1">
      <alignment horizontal="center"/>
    </xf>
    <xf numFmtId="173" fontId="1" fillId="0" borderId="5" xfId="15" applyNumberFormat="1" applyFont="1" applyFill="1" applyBorder="1" applyAlignment="1">
      <alignment/>
    </xf>
    <xf numFmtId="43" fontId="1" fillId="0" borderId="3" xfId="15" applyFont="1" applyFill="1" applyBorder="1" applyAlignment="1">
      <alignment/>
    </xf>
    <xf numFmtId="43" fontId="1" fillId="0" borderId="5" xfId="15" applyFont="1" applyFill="1" applyBorder="1" applyAlignment="1">
      <alignment/>
    </xf>
    <xf numFmtId="173" fontId="1" fillId="0" borderId="2" xfId="15" applyNumberFormat="1" applyFont="1" applyFill="1" applyBorder="1" applyAlignment="1">
      <alignment horizontal="right"/>
    </xf>
    <xf numFmtId="173" fontId="1" fillId="0" borderId="2" xfId="15" applyNumberFormat="1" applyFont="1" applyFill="1" applyBorder="1" applyAlignment="1">
      <alignment/>
    </xf>
    <xf numFmtId="173" fontId="1" fillId="0" borderId="6" xfId="15" applyNumberFormat="1" applyFont="1" applyFill="1" applyBorder="1" applyAlignment="1">
      <alignment/>
    </xf>
    <xf numFmtId="173" fontId="1" fillId="0" borderId="7" xfId="15" applyNumberFormat="1" applyFont="1" applyFill="1" applyBorder="1" applyAlignment="1">
      <alignment/>
    </xf>
    <xf numFmtId="173" fontId="1" fillId="0" borderId="7" xfId="15" applyNumberFormat="1" applyFont="1" applyFill="1" applyBorder="1" applyAlignment="1">
      <alignment horizontal="right"/>
    </xf>
    <xf numFmtId="173" fontId="1" fillId="0" borderId="8" xfId="15" applyNumberFormat="1" applyFont="1" applyFill="1" applyBorder="1" applyAlignment="1">
      <alignment/>
    </xf>
    <xf numFmtId="173" fontId="1" fillId="0" borderId="6" xfId="15" applyNumberFormat="1" applyFont="1" applyFill="1" applyBorder="1" applyAlignment="1">
      <alignment horizontal="center"/>
    </xf>
    <xf numFmtId="173" fontId="1" fillId="0" borderId="8" xfId="15" applyNumberFormat="1" applyFont="1" applyFill="1" applyBorder="1" applyAlignment="1">
      <alignment horizontal="center"/>
    </xf>
    <xf numFmtId="173" fontId="1" fillId="0" borderId="9" xfId="15" applyNumberFormat="1" applyFont="1" applyFill="1" applyBorder="1" applyAlignment="1">
      <alignment/>
    </xf>
    <xf numFmtId="0" fontId="6" fillId="0" borderId="0" xfId="0" applyFont="1" applyFill="1" applyAlignment="1">
      <alignment horizontal="right"/>
    </xf>
    <xf numFmtId="43" fontId="1" fillId="0" borderId="4" xfId="15" applyFont="1" applyFill="1" applyBorder="1" applyAlignment="1">
      <alignment/>
    </xf>
    <xf numFmtId="38" fontId="1" fillId="0" borderId="4" xfId="15" applyNumberFormat="1" applyFont="1" applyFill="1" applyBorder="1" applyAlignment="1">
      <alignment/>
    </xf>
    <xf numFmtId="2" fontId="1" fillId="0" borderId="0" xfId="0" applyNumberFormat="1" applyFont="1" applyFill="1" applyAlignment="1">
      <alignment horizontal="right"/>
    </xf>
    <xf numFmtId="173" fontId="1" fillId="0" borderId="0" xfId="0" applyNumberFormat="1" applyFont="1" applyFill="1" applyBorder="1" applyAlignment="1">
      <alignment/>
    </xf>
    <xf numFmtId="173" fontId="1" fillId="0" borderId="7" xfId="15" applyNumberFormat="1" applyFont="1" applyFill="1" applyBorder="1" applyAlignment="1">
      <alignment horizontal="center"/>
    </xf>
    <xf numFmtId="0" fontId="1" fillId="0" borderId="0" xfId="0" applyFont="1" applyFill="1" applyBorder="1" applyAlignment="1">
      <alignment/>
    </xf>
    <xf numFmtId="38" fontId="1" fillId="0" borderId="0" xfId="15" applyNumberFormat="1" applyFont="1" applyFill="1" applyAlignment="1">
      <alignment horizontal="center"/>
    </xf>
    <xf numFmtId="0" fontId="1" fillId="0" borderId="0" xfId="15" applyNumberFormat="1" applyFont="1" applyFill="1" applyAlignment="1">
      <alignment vertical="justify" wrapText="1"/>
    </xf>
    <xf numFmtId="0" fontId="1" fillId="0" borderId="0" xfId="15" applyNumberFormat="1" applyFont="1" applyFill="1" applyAlignment="1">
      <alignment horizontal="center" vertical="justify" wrapText="1"/>
    </xf>
    <xf numFmtId="173" fontId="1" fillId="0" borderId="3" xfId="15" applyNumberFormat="1" applyFont="1" applyFill="1" applyBorder="1" applyAlignment="1">
      <alignment horizontal="center"/>
    </xf>
    <xf numFmtId="173" fontId="1" fillId="0" borderId="4" xfId="15" applyNumberFormat="1" applyFont="1" applyFill="1" applyBorder="1" applyAlignment="1">
      <alignment horizontal="center"/>
    </xf>
    <xf numFmtId="0" fontId="1" fillId="0" borderId="0" xfId="15" applyNumberFormat="1" applyFont="1" applyFill="1" applyAlignment="1">
      <alignment horizontal="justify" vertical="justify" wrapText="1"/>
    </xf>
    <xf numFmtId="0" fontId="1" fillId="0" borderId="0" xfId="0" applyFont="1" applyFill="1" applyBorder="1" applyAlignment="1">
      <alignment horizontal="center"/>
    </xf>
    <xf numFmtId="0" fontId="1" fillId="0" borderId="0" xfId="0" applyFont="1" applyFill="1" applyAlignment="1">
      <alignment horizontal="center"/>
    </xf>
    <xf numFmtId="0" fontId="1" fillId="0" borderId="0" xfId="0" applyFont="1" applyFill="1" applyAlignment="1" quotePrefix="1">
      <alignment horizontal="center"/>
    </xf>
    <xf numFmtId="173" fontId="1" fillId="0" borderId="0" xfId="15" applyNumberFormat="1" applyFont="1" applyFill="1" applyAlignment="1" quotePrefix="1">
      <alignment horizontal="center"/>
    </xf>
    <xf numFmtId="173" fontId="1" fillId="0" borderId="0" xfId="15" applyNumberFormat="1"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2:N58"/>
  <sheetViews>
    <sheetView tabSelected="1" workbookViewId="0" topLeftCell="A30">
      <selection activeCell="D51" sqref="D51"/>
    </sheetView>
  </sheetViews>
  <sheetFormatPr defaultColWidth="9.140625" defaultRowHeight="12.75"/>
  <cols>
    <col min="1" max="1" width="55.421875" style="2" customWidth="1"/>
    <col min="2" max="2" width="13.421875" style="2" customWidth="1"/>
    <col min="3" max="3" width="3.00390625" style="2" customWidth="1"/>
    <col min="4" max="4" width="12.57421875" style="3" bestFit="1" customWidth="1"/>
    <col min="5" max="5" width="2.00390625" style="2" customWidth="1"/>
    <col min="6" max="6" width="10.28125" style="3" bestFit="1" customWidth="1"/>
    <col min="7" max="7" width="2.00390625" style="2" customWidth="1"/>
    <col min="8" max="8" width="11.28125" style="3" bestFit="1" customWidth="1"/>
    <col min="9" max="16384" width="9.140625" style="2" customWidth="1"/>
  </cols>
  <sheetData>
    <row r="2" ht="12.75">
      <c r="A2" s="6" t="str">
        <f>'IS'!A2</f>
        <v>ENG KAH CORPORATION BERHAD</v>
      </c>
    </row>
    <row r="3" ht="12.75">
      <c r="A3" s="8" t="str">
        <f>'IS'!A3</f>
        <v>Company No. 435649-H</v>
      </c>
    </row>
    <row r="4" ht="7.5" customHeight="1">
      <c r="A4" s="9"/>
    </row>
    <row r="5" ht="12.75">
      <c r="A5" s="9" t="s">
        <v>107</v>
      </c>
    </row>
    <row r="6" ht="12.75">
      <c r="A6" s="9" t="s">
        <v>24</v>
      </c>
    </row>
    <row r="7" spans="2:4" ht="12.75">
      <c r="B7" s="3"/>
      <c r="D7" s="3" t="s">
        <v>42</v>
      </c>
    </row>
    <row r="8" spans="2:4" ht="12.75">
      <c r="B8" s="3" t="s">
        <v>3</v>
      </c>
      <c r="D8" s="3" t="s">
        <v>3</v>
      </c>
    </row>
    <row r="9" spans="2:4" ht="12.75">
      <c r="B9" s="12" t="s">
        <v>108</v>
      </c>
      <c r="D9" s="12" t="s">
        <v>70</v>
      </c>
    </row>
    <row r="10" spans="2:4" ht="12.75">
      <c r="B10" s="3" t="s">
        <v>0</v>
      </c>
      <c r="D10" s="3" t="s">
        <v>0</v>
      </c>
    </row>
    <row r="11" ht="9" customHeight="1"/>
    <row r="12" spans="1:14" ht="14.25" customHeight="1">
      <c r="A12" s="9" t="s">
        <v>71</v>
      </c>
      <c r="F12" s="37"/>
      <c r="G12" s="36"/>
      <c r="H12" s="37"/>
      <c r="I12" s="38"/>
      <c r="N12" s="3"/>
    </row>
    <row r="13" spans="1:14" ht="14.25" customHeight="1">
      <c r="A13" s="9" t="s">
        <v>72</v>
      </c>
      <c r="F13" s="37"/>
      <c r="G13" s="36"/>
      <c r="H13" s="37"/>
      <c r="I13" s="38"/>
      <c r="J13" s="39"/>
      <c r="N13" s="3"/>
    </row>
    <row r="14" spans="1:14" ht="14.25" customHeight="1">
      <c r="A14" s="2" t="s">
        <v>20</v>
      </c>
      <c r="B14" s="40">
        <v>33607</v>
      </c>
      <c r="C14" s="36"/>
      <c r="D14" s="40">
        <f>32733</f>
        <v>32733</v>
      </c>
      <c r="F14" s="42"/>
      <c r="G14" s="41"/>
      <c r="H14" s="42"/>
      <c r="I14" s="38"/>
      <c r="N14" s="3"/>
    </row>
    <row r="15" spans="1:14" ht="14.25" customHeight="1">
      <c r="A15" s="2" t="s">
        <v>86</v>
      </c>
      <c r="B15" s="40">
        <v>4199</v>
      </c>
      <c r="C15" s="36"/>
      <c r="D15" s="40">
        <v>4074</v>
      </c>
      <c r="F15" s="42"/>
      <c r="G15" s="41"/>
      <c r="H15" s="42"/>
      <c r="I15" s="38"/>
      <c r="N15" s="3"/>
    </row>
    <row r="16" spans="1:14" ht="14.25" customHeight="1">
      <c r="A16" s="2" t="s">
        <v>73</v>
      </c>
      <c r="B16" s="83" t="s">
        <v>66</v>
      </c>
      <c r="C16" s="36"/>
      <c r="D16" s="37">
        <f>25</f>
        <v>25</v>
      </c>
      <c r="F16" s="43"/>
      <c r="G16" s="41"/>
      <c r="H16" s="43"/>
      <c r="I16" s="38"/>
      <c r="N16" s="3"/>
    </row>
    <row r="17" spans="2:14" ht="14.25" customHeight="1">
      <c r="B17" s="44">
        <f>SUM(B14:B16)</f>
        <v>37806</v>
      </c>
      <c r="C17" s="41"/>
      <c r="D17" s="44">
        <f>SUM(D14:D16)</f>
        <v>36832</v>
      </c>
      <c r="F17" s="43"/>
      <c r="G17" s="41"/>
      <c r="H17" s="43"/>
      <c r="I17" s="38"/>
      <c r="J17" s="39"/>
      <c r="N17" s="3"/>
    </row>
    <row r="18" spans="1:14" ht="14.25" customHeight="1">
      <c r="A18" s="59" t="s">
        <v>22</v>
      </c>
      <c r="B18" s="43"/>
      <c r="C18" s="41"/>
      <c r="D18" s="43"/>
      <c r="F18" s="43"/>
      <c r="G18" s="41"/>
      <c r="H18" s="43"/>
      <c r="I18" s="38"/>
      <c r="J18" s="39"/>
      <c r="N18" s="3"/>
    </row>
    <row r="19" spans="1:14" ht="14.25" customHeight="1">
      <c r="A19" s="20" t="s">
        <v>21</v>
      </c>
      <c r="B19" s="43">
        <v>16882</v>
      </c>
      <c r="C19" s="41"/>
      <c r="D19" s="43">
        <v>13501</v>
      </c>
      <c r="F19" s="43"/>
      <c r="G19" s="41"/>
      <c r="H19" s="43"/>
      <c r="I19" s="38"/>
      <c r="J19" s="39"/>
      <c r="N19" s="3"/>
    </row>
    <row r="20" spans="1:14" ht="14.25" customHeight="1">
      <c r="A20" s="2" t="s">
        <v>74</v>
      </c>
      <c r="B20" s="43">
        <v>23020</v>
      </c>
      <c r="C20" s="41"/>
      <c r="D20" s="43">
        <v>20778</v>
      </c>
      <c r="F20" s="43"/>
      <c r="G20" s="41"/>
      <c r="H20" s="43"/>
      <c r="I20" s="38"/>
      <c r="J20" s="39"/>
      <c r="N20" s="3"/>
    </row>
    <row r="21" spans="1:14" ht="14.25" customHeight="1">
      <c r="A21" s="2" t="s">
        <v>75</v>
      </c>
      <c r="B21" s="43">
        <v>741</v>
      </c>
      <c r="C21" s="41"/>
      <c r="D21" s="43">
        <f>576</f>
        <v>576</v>
      </c>
      <c r="F21" s="43"/>
      <c r="G21" s="41"/>
      <c r="H21" s="43"/>
      <c r="I21" s="38"/>
      <c r="J21" s="39"/>
      <c r="N21" s="3"/>
    </row>
    <row r="22" spans="1:14" ht="14.25" customHeight="1">
      <c r="A22" s="2" t="s">
        <v>37</v>
      </c>
      <c r="B22" s="43">
        <v>2575</v>
      </c>
      <c r="C22" s="41"/>
      <c r="D22" s="43">
        <v>1027</v>
      </c>
      <c r="F22" s="43"/>
      <c r="G22" s="41"/>
      <c r="H22" s="43"/>
      <c r="I22" s="38"/>
      <c r="J22" s="39"/>
      <c r="N22" s="3"/>
    </row>
    <row r="23" spans="1:14" ht="14.25" customHeight="1">
      <c r="A23" s="2" t="s">
        <v>106</v>
      </c>
      <c r="B23" s="45">
        <v>20948</v>
      </c>
      <c r="C23" s="41"/>
      <c r="D23" s="45">
        <f>28894</f>
        <v>28894</v>
      </c>
      <c r="F23" s="43"/>
      <c r="G23" s="41"/>
      <c r="H23" s="43"/>
      <c r="I23" s="38"/>
      <c r="J23" s="39"/>
      <c r="N23" s="3"/>
    </row>
    <row r="24" spans="2:14" ht="14.25" customHeight="1">
      <c r="B24" s="44">
        <f>SUM(B19:B23)</f>
        <v>64166</v>
      </c>
      <c r="C24" s="41"/>
      <c r="D24" s="44">
        <f>SUM(D19:D23)</f>
        <v>64776</v>
      </c>
      <c r="F24" s="43"/>
      <c r="G24" s="41"/>
      <c r="H24" s="43"/>
      <c r="I24" s="38"/>
      <c r="J24" s="39"/>
      <c r="N24" s="3"/>
    </row>
    <row r="25" spans="2:14" ht="9.75" customHeight="1">
      <c r="B25" s="43"/>
      <c r="C25" s="41"/>
      <c r="D25" s="43"/>
      <c r="F25" s="43"/>
      <c r="G25" s="41"/>
      <c r="H25" s="43"/>
      <c r="I25" s="38"/>
      <c r="J25" s="39"/>
      <c r="N25" s="3"/>
    </row>
    <row r="26" spans="1:14" ht="14.25" customHeight="1" thickBot="1">
      <c r="A26" s="9" t="s">
        <v>76</v>
      </c>
      <c r="B26" s="78">
        <f>B24+B17</f>
        <v>101972</v>
      </c>
      <c r="C26" s="41"/>
      <c r="D26" s="46">
        <f>D24+D17</f>
        <v>101608</v>
      </c>
      <c r="F26" s="43"/>
      <c r="G26" s="41"/>
      <c r="H26" s="43"/>
      <c r="I26" s="38"/>
      <c r="J26" s="47"/>
      <c r="N26" s="3"/>
    </row>
    <row r="27" spans="2:14" ht="9" customHeight="1" thickTop="1">
      <c r="B27" s="43"/>
      <c r="C27" s="41"/>
      <c r="D27" s="43"/>
      <c r="F27" s="43"/>
      <c r="G27" s="41"/>
      <c r="H27" s="43"/>
      <c r="I27" s="38"/>
      <c r="L27" s="39"/>
      <c r="N27" s="3"/>
    </row>
    <row r="28" spans="1:14" ht="16.5" customHeight="1">
      <c r="A28" s="9" t="s">
        <v>77</v>
      </c>
      <c r="B28" s="43"/>
      <c r="C28" s="41"/>
      <c r="D28" s="43"/>
      <c r="F28" s="43"/>
      <c r="G28" s="41"/>
      <c r="H28" s="43"/>
      <c r="I28" s="38"/>
      <c r="N28" s="3"/>
    </row>
    <row r="29" spans="1:14" ht="16.5" customHeight="1">
      <c r="A29" s="9" t="s">
        <v>103</v>
      </c>
      <c r="B29" s="43"/>
      <c r="C29" s="41"/>
      <c r="D29" s="43"/>
      <c r="F29" s="43"/>
      <c r="G29" s="41"/>
      <c r="H29" s="43"/>
      <c r="I29" s="38"/>
      <c r="N29" s="3"/>
    </row>
    <row r="30" spans="1:14" ht="16.5" customHeight="1">
      <c r="A30" s="2" t="s">
        <v>19</v>
      </c>
      <c r="B30" s="43">
        <v>61828</v>
      </c>
      <c r="C30" s="41"/>
      <c r="D30" s="43">
        <v>61234</v>
      </c>
      <c r="F30" s="43"/>
      <c r="G30" s="41"/>
      <c r="H30" s="43"/>
      <c r="I30" s="38"/>
      <c r="N30" s="3"/>
    </row>
    <row r="31" spans="1:14" ht="16.5" customHeight="1">
      <c r="A31" s="2" t="s">
        <v>18</v>
      </c>
      <c r="B31" s="43">
        <v>1868</v>
      </c>
      <c r="C31" s="41"/>
      <c r="D31" s="43">
        <v>989</v>
      </c>
      <c r="F31" s="43"/>
      <c r="G31" s="41"/>
      <c r="H31" s="43"/>
      <c r="I31" s="38"/>
      <c r="N31" s="3"/>
    </row>
    <row r="32" spans="1:14" ht="16.5" customHeight="1">
      <c r="A32" s="2" t="s">
        <v>61</v>
      </c>
      <c r="B32" s="43">
        <v>32</v>
      </c>
      <c r="C32" s="41"/>
      <c r="D32" s="43">
        <v>4</v>
      </c>
      <c r="F32" s="43"/>
      <c r="G32" s="41"/>
      <c r="H32" s="48"/>
      <c r="I32" s="38"/>
      <c r="N32" s="3"/>
    </row>
    <row r="33" spans="1:14" ht="14.25" customHeight="1">
      <c r="A33" s="2" t="s">
        <v>47</v>
      </c>
      <c r="B33" s="43">
        <v>23423</v>
      </c>
      <c r="C33" s="41"/>
      <c r="D33" s="43">
        <v>24646</v>
      </c>
      <c r="F33" s="43"/>
      <c r="G33" s="41"/>
      <c r="H33" s="43"/>
      <c r="I33" s="38"/>
      <c r="N33" s="3"/>
    </row>
    <row r="34" spans="1:14" ht="14.25" customHeight="1">
      <c r="A34" s="9" t="s">
        <v>78</v>
      </c>
      <c r="B34" s="44">
        <f>SUM(B30:B33)</f>
        <v>87151</v>
      </c>
      <c r="C34" s="41"/>
      <c r="D34" s="44">
        <f>SUM(D30:D33)</f>
        <v>86873</v>
      </c>
      <c r="F34" s="43"/>
      <c r="G34" s="41"/>
      <c r="H34" s="43"/>
      <c r="I34" s="38"/>
      <c r="N34" s="3"/>
    </row>
    <row r="35" spans="2:14" ht="3.75" customHeight="1">
      <c r="B35" s="43"/>
      <c r="C35" s="41"/>
      <c r="D35" s="43"/>
      <c r="F35" s="43"/>
      <c r="G35" s="41"/>
      <c r="H35" s="43"/>
      <c r="I35" s="38"/>
      <c r="N35" s="3"/>
    </row>
    <row r="36" spans="1:14" ht="14.25" customHeight="1">
      <c r="A36" s="9" t="s">
        <v>79</v>
      </c>
      <c r="B36" s="43"/>
      <c r="C36" s="41"/>
      <c r="D36" s="43"/>
      <c r="F36" s="43"/>
      <c r="G36" s="41"/>
      <c r="H36" s="43"/>
      <c r="I36" s="38"/>
      <c r="K36" s="39"/>
      <c r="N36" s="3"/>
    </row>
    <row r="37" spans="1:14" ht="14.25" customHeight="1">
      <c r="A37" s="2" t="s">
        <v>80</v>
      </c>
      <c r="B37" s="52" t="s">
        <v>66</v>
      </c>
      <c r="C37" s="41"/>
      <c r="D37" s="43">
        <v>48</v>
      </c>
      <c r="F37" s="43"/>
      <c r="G37" s="41"/>
      <c r="H37" s="43"/>
      <c r="I37" s="38"/>
      <c r="J37" s="50"/>
      <c r="K37" s="51"/>
      <c r="L37" s="39"/>
      <c r="M37" s="50"/>
      <c r="N37" s="3"/>
    </row>
    <row r="38" spans="1:14" ht="14.25" customHeight="1">
      <c r="A38" s="49" t="s">
        <v>90</v>
      </c>
      <c r="B38" s="43">
        <v>2756</v>
      </c>
      <c r="C38" s="41"/>
      <c r="D38" s="43">
        <v>2540</v>
      </c>
      <c r="F38" s="43"/>
      <c r="G38" s="41"/>
      <c r="H38" s="43"/>
      <c r="I38" s="38"/>
      <c r="J38" s="39"/>
      <c r="M38" s="39"/>
      <c r="N38" s="3"/>
    </row>
    <row r="39" spans="1:14" ht="15" customHeight="1">
      <c r="A39" s="9"/>
      <c r="B39" s="44">
        <f>SUM(B37:B38)</f>
        <v>2756</v>
      </c>
      <c r="C39" s="41"/>
      <c r="D39" s="44">
        <f>SUM(D37:D38)</f>
        <v>2588</v>
      </c>
      <c r="F39" s="43"/>
      <c r="G39" s="41"/>
      <c r="H39" s="43"/>
      <c r="I39" s="38"/>
      <c r="J39" s="39"/>
      <c r="K39" s="39"/>
      <c r="M39" s="39"/>
      <c r="N39" s="3"/>
    </row>
    <row r="40" spans="2:14" ht="9" customHeight="1">
      <c r="B40" s="43"/>
      <c r="C40" s="41"/>
      <c r="D40" s="43"/>
      <c r="F40" s="43"/>
      <c r="G40" s="41"/>
      <c r="H40" s="43"/>
      <c r="I40" s="38"/>
      <c r="K40" s="39"/>
      <c r="M40" s="39"/>
      <c r="N40" s="3"/>
    </row>
    <row r="41" spans="1:14" ht="14.25" customHeight="1">
      <c r="A41" s="9" t="s">
        <v>23</v>
      </c>
      <c r="B41" s="43"/>
      <c r="C41" s="41"/>
      <c r="D41" s="43"/>
      <c r="F41" s="43"/>
      <c r="G41" s="41"/>
      <c r="H41" s="43"/>
      <c r="I41" s="38"/>
      <c r="J41" s="39"/>
      <c r="K41" s="39"/>
      <c r="N41" s="3"/>
    </row>
    <row r="42" spans="1:14" ht="14.25" customHeight="1">
      <c r="A42" s="2" t="s">
        <v>82</v>
      </c>
      <c r="B42" s="43">
        <v>8619</v>
      </c>
      <c r="C42" s="41"/>
      <c r="D42" s="43">
        <v>8326</v>
      </c>
      <c r="F42" s="43"/>
      <c r="G42" s="41"/>
      <c r="H42" s="43"/>
      <c r="I42" s="38"/>
      <c r="N42" s="3"/>
    </row>
    <row r="43" spans="1:14" ht="12.75">
      <c r="A43" s="2" t="s">
        <v>83</v>
      </c>
      <c r="B43" s="43">
        <v>2521</v>
      </c>
      <c r="C43" s="23"/>
      <c r="D43" s="43">
        <v>2436</v>
      </c>
      <c r="F43" s="43"/>
      <c r="G43" s="23"/>
      <c r="H43" s="42"/>
      <c r="N43" s="3"/>
    </row>
    <row r="44" spans="1:14" ht="12.75">
      <c r="A44" s="2" t="s">
        <v>84</v>
      </c>
      <c r="B44" s="30">
        <v>759</v>
      </c>
      <c r="C44" s="23"/>
      <c r="D44" s="43">
        <v>1385</v>
      </c>
      <c r="F44" s="43"/>
      <c r="G44" s="23"/>
      <c r="H44" s="52"/>
      <c r="N44" s="3"/>
    </row>
    <row r="45" spans="1:14" ht="12.75">
      <c r="A45" s="2" t="s">
        <v>84</v>
      </c>
      <c r="B45" s="30">
        <v>166</v>
      </c>
      <c r="C45" s="23"/>
      <c r="D45" s="52" t="s">
        <v>66</v>
      </c>
      <c r="F45" s="43"/>
      <c r="G45" s="23"/>
      <c r="H45" s="52"/>
      <c r="N45" s="3"/>
    </row>
    <row r="46" spans="1:14" ht="14.25" customHeight="1">
      <c r="A46" s="53"/>
      <c r="B46" s="44">
        <f>SUM(B42:B45)</f>
        <v>12065</v>
      </c>
      <c r="C46" s="41"/>
      <c r="D46" s="44">
        <f>SUM(D42:D45)</f>
        <v>12147</v>
      </c>
      <c r="E46" s="53"/>
      <c r="F46" s="56"/>
      <c r="G46" s="54"/>
      <c r="H46" s="42"/>
      <c r="N46" s="3"/>
    </row>
    <row r="47" spans="1:14" ht="14.25" customHeight="1">
      <c r="A47" s="9" t="s">
        <v>81</v>
      </c>
      <c r="B47" s="44">
        <f>B46+B39</f>
        <v>14821</v>
      </c>
      <c r="C47" s="41"/>
      <c r="D47" s="44">
        <f>D46+D39</f>
        <v>14735</v>
      </c>
      <c r="E47" s="53"/>
      <c r="F47" s="56"/>
      <c r="G47" s="54"/>
      <c r="H47" s="42"/>
      <c r="N47" s="3"/>
    </row>
    <row r="48" spans="1:14" ht="9.75" customHeight="1">
      <c r="A48" s="53"/>
      <c r="B48" s="53"/>
      <c r="C48" s="53"/>
      <c r="D48" s="53"/>
      <c r="E48" s="53"/>
      <c r="F48" s="54"/>
      <c r="G48" s="54"/>
      <c r="H48" s="54"/>
      <c r="I48" s="38"/>
      <c r="N48" s="3"/>
    </row>
    <row r="49" spans="1:14" ht="15" customHeight="1" thickBot="1">
      <c r="A49" s="59" t="s">
        <v>85</v>
      </c>
      <c r="B49" s="78">
        <f>B47+B34</f>
        <v>101972</v>
      </c>
      <c r="C49" s="41"/>
      <c r="D49" s="46">
        <f>D47+D34</f>
        <v>101608</v>
      </c>
      <c r="E49" s="53"/>
      <c r="F49" s="56"/>
      <c r="G49" s="54"/>
      <c r="H49" s="42"/>
      <c r="I49" s="38"/>
      <c r="J49" s="47"/>
      <c r="K49" s="39"/>
      <c r="N49" s="3"/>
    </row>
    <row r="50" spans="4:8" ht="13.5" thickTop="1">
      <c r="D50" s="2"/>
      <c r="F50" s="14"/>
      <c r="H50" s="15"/>
    </row>
    <row r="51" spans="1:8" ht="12.75">
      <c r="A51" s="2" t="s">
        <v>64</v>
      </c>
      <c r="B51" s="27">
        <f>B34/B30</f>
        <v>1.41</v>
      </c>
      <c r="C51" s="41"/>
      <c r="D51" s="27">
        <f>D34/D30</f>
        <v>1.42</v>
      </c>
      <c r="F51" s="14"/>
      <c r="H51" s="15"/>
    </row>
    <row r="52" spans="2:8" ht="29.25" customHeight="1">
      <c r="B52" s="79"/>
      <c r="D52" s="16"/>
      <c r="F52" s="14"/>
      <c r="H52" s="15"/>
    </row>
    <row r="53" spans="1:9" ht="12.75">
      <c r="A53" s="1" t="s">
        <v>41</v>
      </c>
      <c r="B53" s="26"/>
      <c r="F53" s="17"/>
      <c r="H53" s="18"/>
      <c r="I53" s="19"/>
    </row>
    <row r="54" spans="1:9" ht="12.75">
      <c r="A54" s="88" t="s">
        <v>116</v>
      </c>
      <c r="B54" s="88"/>
      <c r="C54" s="88"/>
      <c r="D54" s="88"/>
      <c r="F54" s="17"/>
      <c r="H54" s="18"/>
      <c r="I54" s="19"/>
    </row>
    <row r="55" spans="1:4" ht="12.75">
      <c r="A55" s="88"/>
      <c r="B55" s="88"/>
      <c r="C55" s="88"/>
      <c r="D55" s="88"/>
    </row>
    <row r="56" spans="1:4" ht="12.75">
      <c r="A56" s="88"/>
      <c r="B56" s="88"/>
      <c r="C56" s="88"/>
      <c r="D56" s="88"/>
    </row>
    <row r="57" ht="6.75" customHeight="1"/>
    <row r="58" ht="12.75">
      <c r="D58" s="55" t="s">
        <v>54</v>
      </c>
    </row>
  </sheetData>
  <mergeCells count="1">
    <mergeCell ref="A54:D56"/>
  </mergeCells>
  <printOptions/>
  <pageMargins left="1.5" right="0.5" top="0.42" bottom="0.47" header="0.18" footer="0.25"/>
  <pageSetup horizontalDpi="600" verticalDpi="600" orientation="portrait" scale="94" r:id="rId1"/>
</worksheet>
</file>

<file path=xl/worksheets/sheet2.xml><?xml version="1.0" encoding="utf-8"?>
<worksheet xmlns="http://schemas.openxmlformats.org/spreadsheetml/2006/main" xmlns:r="http://schemas.openxmlformats.org/officeDocument/2006/relationships">
  <sheetPr codeName="Sheet2"/>
  <dimension ref="A2:Q59"/>
  <sheetViews>
    <sheetView zoomScaleSheetLayoutView="100" workbookViewId="0" topLeftCell="A25">
      <selection activeCell="H48" sqref="H48"/>
    </sheetView>
  </sheetViews>
  <sheetFormatPr defaultColWidth="9.140625" defaultRowHeight="12.75"/>
  <cols>
    <col min="1" max="1" width="25.140625" style="2" customWidth="1"/>
    <col min="2" max="2" width="11.8515625" style="2" customWidth="1"/>
    <col min="3" max="3" width="1.7109375" style="2" customWidth="1"/>
    <col min="4" max="4" width="12.140625" style="3" customWidth="1"/>
    <col min="5" max="5" width="2.00390625" style="2" customWidth="1"/>
    <col min="6" max="6" width="12.00390625" style="3" customWidth="1"/>
    <col min="7" max="7" width="2.00390625" style="2" customWidth="1"/>
    <col min="8" max="8" width="12.140625" style="3" customWidth="1"/>
    <col min="9" max="11" width="9.140625" style="2" customWidth="1"/>
    <col min="12" max="12" width="2.421875" style="2" customWidth="1"/>
    <col min="13" max="13" width="9.140625" style="2" customWidth="1"/>
    <col min="14" max="14" width="1.8515625" style="2" customWidth="1"/>
    <col min="15" max="15" width="9.140625" style="2" customWidth="1"/>
    <col min="16" max="16" width="2.421875" style="2" customWidth="1"/>
    <col min="17" max="16384" width="9.140625" style="2" customWidth="1"/>
  </cols>
  <sheetData>
    <row r="1" ht="18.75" customHeight="1"/>
    <row r="2" spans="1:8" ht="12.75">
      <c r="A2" s="6" t="s">
        <v>45</v>
      </c>
      <c r="B2" s="6"/>
      <c r="C2" s="6"/>
      <c r="D2" s="6"/>
      <c r="E2" s="6"/>
      <c r="F2" s="6"/>
      <c r="G2" s="6"/>
      <c r="H2" s="6"/>
    </row>
    <row r="3" spans="1:8" ht="12.75">
      <c r="A3" s="8" t="s">
        <v>46</v>
      </c>
      <c r="B3" s="6"/>
      <c r="C3" s="6"/>
      <c r="D3" s="6"/>
      <c r="E3" s="6"/>
      <c r="F3" s="6"/>
      <c r="G3" s="6"/>
      <c r="H3" s="6"/>
    </row>
    <row r="6" ht="12.75">
      <c r="A6" s="9" t="s">
        <v>68</v>
      </c>
    </row>
    <row r="7" ht="12.75">
      <c r="A7" s="9" t="s">
        <v>109</v>
      </c>
    </row>
    <row r="8" spans="1:2" ht="12.75">
      <c r="A8" s="9" t="s">
        <v>24</v>
      </c>
      <c r="B8" s="3"/>
    </row>
    <row r="9" spans="1:2" ht="12.75">
      <c r="A9" s="9"/>
      <c r="B9" s="3"/>
    </row>
    <row r="10" spans="1:2" ht="12.75">
      <c r="A10" s="9"/>
      <c r="B10" s="3"/>
    </row>
    <row r="11" spans="1:17" ht="12.75">
      <c r="A11" s="9"/>
      <c r="B11" s="90" t="s">
        <v>26</v>
      </c>
      <c r="C11" s="90"/>
      <c r="D11" s="90"/>
      <c r="F11" s="90" t="s">
        <v>39</v>
      </c>
      <c r="G11" s="90"/>
      <c r="H11" s="90"/>
      <c r="J11" s="35"/>
      <c r="K11" s="82"/>
      <c r="L11" s="82"/>
      <c r="M11" s="82"/>
      <c r="N11" s="23"/>
      <c r="O11" s="89"/>
      <c r="P11" s="89"/>
      <c r="Q11" s="89"/>
    </row>
    <row r="12" spans="2:17" ht="12.75">
      <c r="B12" s="90" t="s">
        <v>119</v>
      </c>
      <c r="C12" s="90"/>
      <c r="D12" s="90"/>
      <c r="E12" s="62"/>
      <c r="F12" s="90" t="s">
        <v>120</v>
      </c>
      <c r="G12" s="90"/>
      <c r="H12" s="90"/>
      <c r="J12" s="23"/>
      <c r="K12" s="28"/>
      <c r="L12" s="29"/>
      <c r="M12" s="29"/>
      <c r="N12" s="29"/>
      <c r="O12" s="28"/>
      <c r="P12" s="29"/>
      <c r="Q12" s="29"/>
    </row>
    <row r="13" spans="2:17" ht="12.75">
      <c r="B13" s="91" t="s">
        <v>123</v>
      </c>
      <c r="C13" s="91"/>
      <c r="D13" s="91"/>
      <c r="E13" s="62"/>
      <c r="F13" s="91" t="s">
        <v>123</v>
      </c>
      <c r="G13" s="91"/>
      <c r="H13" s="91"/>
      <c r="J13" s="23"/>
      <c r="K13" s="29"/>
      <c r="L13" s="29"/>
      <c r="M13" s="29"/>
      <c r="N13" s="29"/>
      <c r="O13" s="29"/>
      <c r="P13" s="29"/>
      <c r="Q13" s="29"/>
    </row>
    <row r="14" spans="2:17" ht="12.75">
      <c r="B14" s="62">
        <v>2007</v>
      </c>
      <c r="C14" s="62"/>
      <c r="D14" s="62">
        <v>2006</v>
      </c>
      <c r="E14" s="62"/>
      <c r="F14" s="62">
        <v>2007</v>
      </c>
      <c r="G14" s="62"/>
      <c r="H14" s="62">
        <v>2006</v>
      </c>
      <c r="J14" s="23"/>
      <c r="K14" s="29"/>
      <c r="L14" s="29"/>
      <c r="M14" s="29"/>
      <c r="N14" s="29"/>
      <c r="O14" s="29"/>
      <c r="P14" s="29"/>
      <c r="Q14" s="29"/>
    </row>
    <row r="15" spans="2:17" ht="12.75">
      <c r="B15" s="3" t="s">
        <v>0</v>
      </c>
      <c r="D15" s="3" t="s">
        <v>0</v>
      </c>
      <c r="F15" s="3" t="s">
        <v>0</v>
      </c>
      <c r="H15" s="3" t="s">
        <v>0</v>
      </c>
      <c r="J15" s="23"/>
      <c r="K15" s="28"/>
      <c r="L15" s="23"/>
      <c r="M15" s="28"/>
      <c r="N15" s="23"/>
      <c r="O15" s="28"/>
      <c r="P15" s="23"/>
      <c r="Q15" s="28"/>
    </row>
    <row r="16" spans="10:17" ht="12.75">
      <c r="J16" s="23"/>
      <c r="K16" s="23"/>
      <c r="L16" s="23"/>
      <c r="M16" s="28"/>
      <c r="N16" s="23"/>
      <c r="O16" s="28"/>
      <c r="P16" s="23"/>
      <c r="Q16" s="28"/>
    </row>
    <row r="17" spans="1:17" s="1" customFormat="1" ht="12.75">
      <c r="A17" s="2" t="s">
        <v>1</v>
      </c>
      <c r="B17" s="1">
        <f>F17-47710</f>
        <v>17494</v>
      </c>
      <c r="D17" s="1">
        <v>21238</v>
      </c>
      <c r="F17" s="1">
        <v>65204</v>
      </c>
      <c r="H17" s="1">
        <v>81677</v>
      </c>
      <c r="I17" s="26"/>
      <c r="J17" s="7"/>
      <c r="K17" s="7"/>
      <c r="L17" s="7"/>
      <c r="M17" s="4"/>
      <c r="N17" s="7"/>
      <c r="O17" s="7"/>
      <c r="P17" s="7"/>
      <c r="Q17" s="4"/>
    </row>
    <row r="18" spans="9:17" s="1" customFormat="1" ht="12.75">
      <c r="I18" s="2"/>
      <c r="J18" s="7"/>
      <c r="K18" s="7"/>
      <c r="L18" s="7"/>
      <c r="M18" s="4"/>
      <c r="N18" s="7"/>
      <c r="O18" s="7"/>
      <c r="P18" s="7"/>
      <c r="Q18" s="4"/>
    </row>
    <row r="19" spans="1:17" s="1" customFormat="1" ht="12.75">
      <c r="A19" s="2" t="s">
        <v>17</v>
      </c>
      <c r="B19" s="1">
        <f>F19+37982</f>
        <v>-14777</v>
      </c>
      <c r="D19" s="1">
        <v>-17246</v>
      </c>
      <c r="F19" s="1">
        <f>-46024-5939-796</f>
        <v>-52759</v>
      </c>
      <c r="H19" s="1">
        <v>-63574</v>
      </c>
      <c r="I19" s="2"/>
      <c r="J19" s="7"/>
      <c r="K19" s="7"/>
      <c r="L19" s="7"/>
      <c r="M19" s="4"/>
      <c r="N19" s="7"/>
      <c r="O19" s="7"/>
      <c r="P19" s="7"/>
      <c r="Q19" s="4"/>
    </row>
    <row r="20" spans="1:17" s="1" customFormat="1" ht="12.75">
      <c r="A20" s="2"/>
      <c r="I20" s="2"/>
      <c r="J20" s="7"/>
      <c r="K20" s="7"/>
      <c r="L20" s="7"/>
      <c r="M20" s="4"/>
      <c r="N20" s="7"/>
      <c r="O20" s="7"/>
      <c r="P20" s="7"/>
      <c r="Q20" s="4"/>
    </row>
    <row r="21" spans="1:17" s="1" customFormat="1" ht="12.75">
      <c r="A21" s="2" t="s">
        <v>92</v>
      </c>
      <c r="B21" s="1">
        <f>F21-1084</f>
        <v>383</v>
      </c>
      <c r="D21" s="1">
        <v>327</v>
      </c>
      <c r="F21" s="1">
        <v>1467</v>
      </c>
      <c r="H21" s="1">
        <v>733</v>
      </c>
      <c r="I21" s="2"/>
      <c r="J21" s="7"/>
      <c r="K21" s="7"/>
      <c r="L21" s="7"/>
      <c r="M21" s="4"/>
      <c r="N21" s="7"/>
      <c r="O21" s="7"/>
      <c r="P21" s="7"/>
      <c r="Q21" s="4"/>
    </row>
    <row r="22" spans="1:17" s="1" customFormat="1" ht="12.75">
      <c r="A22" s="2"/>
      <c r="B22" s="63"/>
      <c r="D22" s="63"/>
      <c r="F22" s="63"/>
      <c r="H22" s="63"/>
      <c r="I22" s="2"/>
      <c r="J22" s="4"/>
      <c r="K22" s="7"/>
      <c r="L22" s="7"/>
      <c r="M22" s="4"/>
      <c r="N22" s="7"/>
      <c r="O22" s="4"/>
      <c r="P22" s="7"/>
      <c r="Q22" s="4"/>
    </row>
    <row r="23" spans="1:17" s="1" customFormat="1" ht="12.75">
      <c r="A23" s="2" t="s">
        <v>16</v>
      </c>
      <c r="B23" s="5">
        <f>SUM(B17:B21)</f>
        <v>3100</v>
      </c>
      <c r="D23" s="5">
        <f>SUM(D17:D21)</f>
        <v>4319</v>
      </c>
      <c r="F23" s="5">
        <f>SUM(F17:F22)</f>
        <v>13912</v>
      </c>
      <c r="H23" s="5">
        <f>SUM(H17:H21)</f>
        <v>18836</v>
      </c>
      <c r="I23" s="2"/>
      <c r="J23" s="4"/>
      <c r="K23" s="7"/>
      <c r="L23" s="7"/>
      <c r="M23" s="4"/>
      <c r="N23" s="7"/>
      <c r="O23" s="4"/>
      <c r="P23" s="7"/>
      <c r="Q23" s="4"/>
    </row>
    <row r="24" spans="1:17" s="1" customFormat="1" ht="12.75">
      <c r="A24" s="2"/>
      <c r="I24" s="2"/>
      <c r="J24" s="7"/>
      <c r="K24" s="7"/>
      <c r="L24" s="7"/>
      <c r="M24" s="7"/>
      <c r="N24" s="7"/>
      <c r="O24" s="7"/>
      <c r="P24" s="7"/>
      <c r="Q24" s="7"/>
    </row>
    <row r="25" spans="1:17" s="1" customFormat="1" ht="12.75">
      <c r="A25" s="2" t="s">
        <v>15</v>
      </c>
      <c r="B25" s="5">
        <v>-2</v>
      </c>
      <c r="D25" s="5">
        <v>-10</v>
      </c>
      <c r="F25" s="5">
        <v>-13</v>
      </c>
      <c r="H25" s="5">
        <v>-49</v>
      </c>
      <c r="I25" s="2"/>
      <c r="J25" s="4"/>
      <c r="K25" s="7"/>
      <c r="L25" s="7"/>
      <c r="M25" s="4"/>
      <c r="N25" s="7"/>
      <c r="O25" s="4"/>
      <c r="P25" s="7"/>
      <c r="Q25" s="4"/>
    </row>
    <row r="26" spans="1:17" s="1" customFormat="1" ht="12.75">
      <c r="A26" s="2"/>
      <c r="B26" s="63"/>
      <c r="D26" s="63"/>
      <c r="F26" s="63"/>
      <c r="H26" s="63"/>
      <c r="I26" s="2"/>
      <c r="J26" s="4"/>
      <c r="K26" s="7"/>
      <c r="L26" s="7"/>
      <c r="M26" s="4"/>
      <c r="N26" s="7"/>
      <c r="O26" s="4"/>
      <c r="P26" s="7"/>
      <c r="Q26" s="4"/>
    </row>
    <row r="27" spans="1:17" s="1" customFormat="1" ht="12.75">
      <c r="A27" s="2" t="s">
        <v>11</v>
      </c>
      <c r="B27" s="5">
        <f>+B23+B25</f>
        <v>3098</v>
      </c>
      <c r="D27" s="5">
        <f>+D23+D25</f>
        <v>4309</v>
      </c>
      <c r="F27" s="5">
        <f>+F23+F25</f>
        <v>13899</v>
      </c>
      <c r="H27" s="5">
        <f>+H23+H25</f>
        <v>18787</v>
      </c>
      <c r="I27" s="2"/>
      <c r="J27" s="4"/>
      <c r="K27" s="7"/>
      <c r="L27" s="7"/>
      <c r="M27" s="4"/>
      <c r="N27" s="7"/>
      <c r="O27" s="4"/>
      <c r="P27" s="7"/>
      <c r="Q27" s="4"/>
    </row>
    <row r="28" spans="1:17" s="1" customFormat="1" ht="12.75">
      <c r="A28" s="2"/>
      <c r="B28" s="5"/>
      <c r="D28" s="5"/>
      <c r="F28" s="5"/>
      <c r="H28" s="5"/>
      <c r="I28" s="2"/>
      <c r="J28" s="4"/>
      <c r="K28" s="7"/>
      <c r="L28" s="7"/>
      <c r="M28" s="4"/>
      <c r="N28" s="7"/>
      <c r="O28" s="4"/>
      <c r="P28" s="7"/>
      <c r="Q28" s="4"/>
    </row>
    <row r="29" spans="1:17" s="1" customFormat="1" ht="12.75">
      <c r="A29" s="2" t="s">
        <v>2</v>
      </c>
      <c r="B29" s="63">
        <v>-282</v>
      </c>
      <c r="D29" s="63">
        <v>-174</v>
      </c>
      <c r="F29" s="63">
        <v>-2484</v>
      </c>
      <c r="H29" s="63">
        <v>-3560</v>
      </c>
      <c r="I29" s="2"/>
      <c r="J29" s="4"/>
      <c r="K29" s="7"/>
      <c r="L29" s="7"/>
      <c r="M29" s="4"/>
      <c r="N29" s="7"/>
      <c r="O29" s="4"/>
      <c r="P29" s="7"/>
      <c r="Q29" s="4"/>
    </row>
    <row r="30" spans="1:17" s="1" customFormat="1" ht="12.75">
      <c r="A30" s="2"/>
      <c r="B30" s="4"/>
      <c r="C30" s="7"/>
      <c r="D30" s="4"/>
      <c r="E30" s="7"/>
      <c r="F30" s="4"/>
      <c r="G30" s="7"/>
      <c r="H30" s="4"/>
      <c r="I30" s="2"/>
      <c r="J30" s="33"/>
      <c r="K30" s="7"/>
      <c r="L30" s="7"/>
      <c r="M30" s="4"/>
      <c r="N30" s="7"/>
      <c r="O30" s="4"/>
      <c r="P30" s="7"/>
      <c r="Q30" s="4"/>
    </row>
    <row r="31" spans="1:17" s="1" customFormat="1" ht="13.5" thickBot="1">
      <c r="A31" s="2" t="s">
        <v>104</v>
      </c>
      <c r="B31" s="87">
        <f>+B27+B29</f>
        <v>2816</v>
      </c>
      <c r="D31" s="86">
        <f>+D27+D29</f>
        <v>4135</v>
      </c>
      <c r="F31" s="87">
        <f>+F27+F29</f>
        <v>11415</v>
      </c>
      <c r="H31" s="86">
        <f>+H27+H29</f>
        <v>15227</v>
      </c>
      <c r="I31" s="2"/>
      <c r="J31" s="4"/>
      <c r="K31" s="7"/>
      <c r="L31" s="7"/>
      <c r="M31" s="4"/>
      <c r="N31" s="7"/>
      <c r="O31" s="4"/>
      <c r="P31" s="7"/>
      <c r="Q31" s="4"/>
    </row>
    <row r="32" spans="1:17" s="1" customFormat="1" ht="13.5" thickTop="1">
      <c r="A32" s="2"/>
      <c r="D32" s="5"/>
      <c r="H32" s="5"/>
      <c r="I32" s="2"/>
      <c r="J32" s="23"/>
      <c r="K32" s="7"/>
      <c r="L32" s="7"/>
      <c r="M32" s="4"/>
      <c r="N32" s="7"/>
      <c r="O32" s="4"/>
      <c r="P32" s="7"/>
      <c r="Q32" s="4"/>
    </row>
    <row r="33" spans="1:17" s="1" customFormat="1" ht="12.75" hidden="1">
      <c r="A33" s="2" t="s">
        <v>13</v>
      </c>
      <c r="B33" s="68">
        <v>0</v>
      </c>
      <c r="D33" s="63">
        <v>0</v>
      </c>
      <c r="F33" s="63">
        <v>0</v>
      </c>
      <c r="H33" s="63">
        <v>0</v>
      </c>
      <c r="I33" s="2"/>
      <c r="J33" s="23"/>
      <c r="K33" s="7"/>
      <c r="L33" s="7"/>
      <c r="M33" s="4"/>
      <c r="N33" s="7"/>
      <c r="O33" s="4"/>
      <c r="P33" s="7"/>
      <c r="Q33" s="4"/>
    </row>
    <row r="34" spans="1:17" s="1" customFormat="1" ht="12.75" hidden="1">
      <c r="A34" s="2"/>
      <c r="D34" s="5"/>
      <c r="F34" s="5"/>
      <c r="H34" s="5"/>
      <c r="I34" s="2"/>
      <c r="J34" s="23"/>
      <c r="K34" s="7"/>
      <c r="L34" s="7"/>
      <c r="M34" s="4"/>
      <c r="N34" s="7"/>
      <c r="O34" s="4"/>
      <c r="P34" s="7"/>
      <c r="Q34" s="4"/>
    </row>
    <row r="35" spans="1:17" s="1" customFormat="1" ht="13.5" hidden="1" thickBot="1">
      <c r="A35" s="2" t="s">
        <v>43</v>
      </c>
      <c r="B35" s="64">
        <f>SUM(B32:B33)</f>
        <v>0</v>
      </c>
      <c r="D35" s="64">
        <f>SUM(D31:D34)</f>
        <v>4135</v>
      </c>
      <c r="F35" s="64">
        <f>SUM(F32:F33)</f>
        <v>0</v>
      </c>
      <c r="H35" s="64">
        <f>SUM(H31:H34)</f>
        <v>15227</v>
      </c>
      <c r="I35" s="2"/>
      <c r="J35" s="23"/>
      <c r="K35" s="7"/>
      <c r="L35" s="7"/>
      <c r="M35" s="7"/>
      <c r="N35" s="7"/>
      <c r="O35" s="7"/>
      <c r="P35" s="7"/>
      <c r="Q35" s="7"/>
    </row>
    <row r="36" spans="1:17" s="1" customFormat="1" ht="12.75" hidden="1">
      <c r="A36" s="2"/>
      <c r="D36" s="5"/>
      <c r="F36" s="5"/>
      <c r="H36" s="5"/>
      <c r="I36" s="2"/>
      <c r="J36" s="23"/>
      <c r="K36" s="7"/>
      <c r="L36" s="7"/>
      <c r="M36" s="4"/>
      <c r="N36" s="7"/>
      <c r="O36" s="4"/>
      <c r="P36" s="7"/>
      <c r="Q36" s="4"/>
    </row>
    <row r="37" spans="4:17" s="1" customFormat="1" ht="12.75">
      <c r="D37" s="5"/>
      <c r="F37" s="5"/>
      <c r="H37" s="5"/>
      <c r="I37" s="2"/>
      <c r="J37" s="7"/>
      <c r="K37" s="7"/>
      <c r="L37" s="7"/>
      <c r="M37" s="4"/>
      <c r="N37" s="7"/>
      <c r="O37" s="4"/>
      <c r="P37" s="7"/>
      <c r="Q37" s="4"/>
    </row>
    <row r="38" spans="1:17" s="1" customFormat="1" ht="65.25" customHeight="1" thickBot="1">
      <c r="A38" s="10" t="s">
        <v>105</v>
      </c>
      <c r="B38" s="77">
        <v>4.55</v>
      </c>
      <c r="D38" s="65">
        <v>6.77</v>
      </c>
      <c r="E38" s="31"/>
      <c r="F38" s="77">
        <v>18.5</v>
      </c>
      <c r="H38" s="65">
        <v>24.94</v>
      </c>
      <c r="I38" s="31"/>
      <c r="J38" s="32"/>
      <c r="K38" s="27"/>
      <c r="L38" s="7"/>
      <c r="M38" s="33"/>
      <c r="N38" s="7"/>
      <c r="O38" s="27"/>
      <c r="P38" s="7"/>
      <c r="Q38" s="33"/>
    </row>
    <row r="39" spans="1:17" s="1" customFormat="1" ht="13.5" thickTop="1">
      <c r="A39" s="2"/>
      <c r="B39" s="27"/>
      <c r="D39" s="27"/>
      <c r="F39" s="27"/>
      <c r="H39" s="27"/>
      <c r="J39" s="23"/>
      <c r="K39" s="27"/>
      <c r="L39" s="7"/>
      <c r="M39" s="4"/>
      <c r="N39" s="7"/>
      <c r="O39" s="27"/>
      <c r="P39" s="7"/>
      <c r="Q39" s="4"/>
    </row>
    <row r="40" spans="1:17" s="1" customFormat="1" ht="51.75" hidden="1" thickBot="1">
      <c r="A40" s="10" t="s">
        <v>40</v>
      </c>
      <c r="B40" s="66"/>
      <c r="D40" s="66"/>
      <c r="F40" s="66"/>
      <c r="H40" s="66"/>
      <c r="J40" s="32"/>
      <c r="K40" s="27"/>
      <c r="L40" s="7"/>
      <c r="M40" s="4"/>
      <c r="N40" s="7"/>
      <c r="O40" s="27"/>
      <c r="P40" s="7"/>
      <c r="Q40" s="4"/>
    </row>
    <row r="41" spans="1:17" s="1" customFormat="1" ht="12.75" hidden="1">
      <c r="A41" s="2"/>
      <c r="F41" s="4"/>
      <c r="J41" s="23"/>
      <c r="K41" s="7"/>
      <c r="L41" s="7"/>
      <c r="M41" s="4"/>
      <c r="N41" s="7"/>
      <c r="O41" s="4"/>
      <c r="P41" s="7"/>
      <c r="Q41" s="4"/>
    </row>
    <row r="42" spans="1:17" s="1" customFormat="1" ht="13.5" thickBot="1">
      <c r="A42" s="2" t="s">
        <v>14</v>
      </c>
      <c r="B42" s="77">
        <v>4.5</v>
      </c>
      <c r="D42" s="65">
        <v>6.6</v>
      </c>
      <c r="E42" s="31"/>
      <c r="F42" s="77">
        <v>18.2</v>
      </c>
      <c r="H42" s="65">
        <v>24.43</v>
      </c>
      <c r="I42" s="31"/>
      <c r="J42" s="23"/>
      <c r="K42" s="27"/>
      <c r="L42" s="7"/>
      <c r="M42" s="4"/>
      <c r="N42" s="7"/>
      <c r="O42" s="27"/>
      <c r="P42" s="7"/>
      <c r="Q42" s="4"/>
    </row>
    <row r="43" spans="4:8" s="1" customFormat="1" ht="13.5" thickTop="1">
      <c r="D43" s="5"/>
      <c r="F43" s="5"/>
      <c r="H43" s="5"/>
    </row>
    <row r="44" spans="4:8" s="1" customFormat="1" ht="12.75">
      <c r="D44" s="5"/>
      <c r="F44" s="5"/>
      <c r="H44" s="5"/>
    </row>
    <row r="45" spans="4:8" s="1" customFormat="1" ht="12.75">
      <c r="D45" s="5"/>
      <c r="F45" s="5"/>
      <c r="H45" s="5"/>
    </row>
    <row r="46" spans="4:8" s="1" customFormat="1" ht="12.75">
      <c r="D46" s="5"/>
      <c r="F46" s="5"/>
      <c r="H46" s="5"/>
    </row>
    <row r="47" spans="4:8" s="1" customFormat="1" ht="12.75">
      <c r="D47" s="5"/>
      <c r="F47" s="5"/>
      <c r="H47" s="5"/>
    </row>
    <row r="48" spans="4:8" s="1" customFormat="1" ht="12.75">
      <c r="D48" s="5"/>
      <c r="F48" s="5"/>
      <c r="H48" s="5"/>
    </row>
    <row r="49" spans="4:8" s="1" customFormat="1" ht="12.75">
      <c r="D49" s="5"/>
      <c r="F49" s="5"/>
      <c r="H49" s="5"/>
    </row>
    <row r="50" spans="4:8" s="1" customFormat="1" ht="12.75">
      <c r="D50" s="5"/>
      <c r="F50" s="5"/>
      <c r="H50" s="5"/>
    </row>
    <row r="51" spans="1:8" s="1" customFormat="1" ht="12.75">
      <c r="A51" s="1" t="s">
        <v>38</v>
      </c>
      <c r="D51" s="5"/>
      <c r="F51" s="5"/>
      <c r="H51" s="5"/>
    </row>
    <row r="52" spans="1:8" s="1" customFormat="1" ht="12.75">
      <c r="A52" s="88" t="s">
        <v>115</v>
      </c>
      <c r="B52" s="88"/>
      <c r="C52" s="88"/>
      <c r="D52" s="88"/>
      <c r="E52" s="88"/>
      <c r="F52" s="88"/>
      <c r="G52" s="88"/>
      <c r="H52" s="88"/>
    </row>
    <row r="53" spans="1:8" ht="12.75">
      <c r="A53" s="88"/>
      <c r="B53" s="88"/>
      <c r="C53" s="88"/>
      <c r="D53" s="88"/>
      <c r="E53" s="88"/>
      <c r="F53" s="88"/>
      <c r="G53" s="88"/>
      <c r="H53" s="88"/>
    </row>
    <row r="54" spans="1:8" ht="12.75">
      <c r="A54" s="88"/>
      <c r="B54" s="88"/>
      <c r="C54" s="88"/>
      <c r="D54" s="88"/>
      <c r="E54" s="88"/>
      <c r="F54" s="88"/>
      <c r="G54" s="88"/>
      <c r="H54" s="88"/>
    </row>
    <row r="56" ht="12.75">
      <c r="I56" s="11"/>
    </row>
    <row r="57" ht="12.75">
      <c r="I57" s="11"/>
    </row>
    <row r="58" ht="12.75">
      <c r="I58" s="11"/>
    </row>
    <row r="59" ht="12.75">
      <c r="H59" s="11" t="s">
        <v>55</v>
      </c>
    </row>
  </sheetData>
  <mergeCells count="8">
    <mergeCell ref="O11:Q11"/>
    <mergeCell ref="A52:H54"/>
    <mergeCell ref="F11:H11"/>
    <mergeCell ref="B11:D11"/>
    <mergeCell ref="B12:D12"/>
    <mergeCell ref="B13:D13"/>
    <mergeCell ref="F12:H12"/>
    <mergeCell ref="F13:H13"/>
  </mergeCells>
  <printOptions/>
  <pageMargins left="1.5" right="0.5" top="0.28" bottom="0.5" header="0.23" footer="0.5"/>
  <pageSetup horizontalDpi="1200" verticalDpi="1200" orientation="portrait" scale="96" r:id="rId1"/>
</worksheet>
</file>

<file path=xl/worksheets/sheet3.xml><?xml version="1.0" encoding="utf-8"?>
<worksheet xmlns="http://schemas.openxmlformats.org/spreadsheetml/2006/main" xmlns:r="http://schemas.openxmlformats.org/officeDocument/2006/relationships">
  <sheetPr codeName="Sheet3"/>
  <dimension ref="A2:H58"/>
  <sheetViews>
    <sheetView workbookViewId="0" topLeftCell="A38">
      <selection activeCell="F60" sqref="F60"/>
    </sheetView>
  </sheetViews>
  <sheetFormatPr defaultColWidth="9.140625" defaultRowHeight="12.75"/>
  <cols>
    <col min="1" max="1" width="31.7109375" style="2" customWidth="1"/>
    <col min="2" max="2" width="9.00390625" style="1" customWidth="1"/>
    <col min="3" max="3" width="10.57421875" style="1" customWidth="1"/>
    <col min="4" max="4" width="11.7109375" style="1" customWidth="1"/>
    <col min="5" max="6" width="10.421875" style="1" customWidth="1"/>
    <col min="7" max="16384" width="9.140625" style="2" customWidth="1"/>
  </cols>
  <sheetData>
    <row r="2" ht="12.75">
      <c r="A2" s="6" t="str">
        <f>'IS'!A2</f>
        <v>ENG KAH CORPORATION BERHAD</v>
      </c>
    </row>
    <row r="3" ht="12.75">
      <c r="A3" s="6" t="str">
        <f>'IS'!A3</f>
        <v>Company No. 435649-H</v>
      </c>
    </row>
    <row r="5" ht="12.75">
      <c r="A5" s="9" t="s">
        <v>6</v>
      </c>
    </row>
    <row r="6" ht="12.75">
      <c r="A6" s="9" t="str">
        <f>'IS'!A7</f>
        <v>FOR THE FOURTH QUARTER ENDED 31 DECEMBER 2007</v>
      </c>
    </row>
    <row r="7" ht="12.75">
      <c r="A7" s="9" t="s">
        <v>24</v>
      </c>
    </row>
    <row r="8" ht="12.75">
      <c r="A8" s="9"/>
    </row>
    <row r="9" spans="3:5" ht="12.75">
      <c r="C9" s="92" t="s">
        <v>97</v>
      </c>
      <c r="D9" s="93"/>
      <c r="E9" s="5" t="s">
        <v>98</v>
      </c>
    </row>
    <row r="10" spans="2:7" ht="12.75">
      <c r="B10" s="5" t="s">
        <v>7</v>
      </c>
      <c r="C10" s="5" t="s">
        <v>7</v>
      </c>
      <c r="D10" s="5" t="s">
        <v>62</v>
      </c>
      <c r="E10" s="5" t="s">
        <v>44</v>
      </c>
      <c r="F10" s="5" t="s">
        <v>9</v>
      </c>
      <c r="G10" s="3"/>
    </row>
    <row r="11" spans="2:7" ht="12.75">
      <c r="B11" s="5" t="s">
        <v>8</v>
      </c>
      <c r="C11" s="5" t="s">
        <v>25</v>
      </c>
      <c r="D11" s="5" t="s">
        <v>63</v>
      </c>
      <c r="E11" s="5" t="s">
        <v>48</v>
      </c>
      <c r="F11" s="5" t="s">
        <v>87</v>
      </c>
      <c r="G11" s="3"/>
    </row>
    <row r="12" spans="2:7" ht="12.75">
      <c r="B12" s="5" t="s">
        <v>0</v>
      </c>
      <c r="C12" s="5" t="s">
        <v>0</v>
      </c>
      <c r="D12" s="5" t="s">
        <v>0</v>
      </c>
      <c r="E12" s="5" t="s">
        <v>0</v>
      </c>
      <c r="F12" s="5" t="s">
        <v>0</v>
      </c>
      <c r="G12" s="3"/>
    </row>
    <row r="13" spans="2:7" ht="12.75">
      <c r="B13" s="5"/>
      <c r="C13" s="5"/>
      <c r="D13" s="5"/>
      <c r="E13" s="5"/>
      <c r="F13" s="5"/>
      <c r="G13" s="3"/>
    </row>
    <row r="14" ht="12.75">
      <c r="A14" s="2" t="s">
        <v>121</v>
      </c>
    </row>
    <row r="15" ht="12.75">
      <c r="A15" s="57" t="s">
        <v>110</v>
      </c>
    </row>
    <row r="17" spans="1:6" ht="12.75">
      <c r="A17" s="2" t="s">
        <v>93</v>
      </c>
      <c r="B17" s="13">
        <v>61234</v>
      </c>
      <c r="C17" s="13">
        <v>989</v>
      </c>
      <c r="D17" s="13">
        <v>4</v>
      </c>
      <c r="E17" s="13">
        <v>24646</v>
      </c>
      <c r="F17" s="1">
        <f>SUM(B17:E17)</f>
        <v>86873</v>
      </c>
    </row>
    <row r="18" spans="2:5" ht="12.75">
      <c r="B18" s="13"/>
      <c r="C18" s="13"/>
      <c r="D18" s="13"/>
      <c r="E18" s="13"/>
    </row>
    <row r="19" spans="1:6" ht="12.75">
      <c r="A19" s="2" t="s">
        <v>99</v>
      </c>
      <c r="B19" s="1">
        <v>0</v>
      </c>
      <c r="C19" s="1">
        <v>0</v>
      </c>
      <c r="D19" s="1">
        <v>-1</v>
      </c>
      <c r="E19" s="1">
        <v>0</v>
      </c>
      <c r="F19" s="7">
        <f>SUM(B19:E19)</f>
        <v>-1</v>
      </c>
    </row>
    <row r="20" spans="2:5" ht="12.75">
      <c r="B20" s="13"/>
      <c r="C20" s="13"/>
      <c r="D20" s="13"/>
      <c r="E20" s="13"/>
    </row>
    <row r="21" spans="1:2" ht="12.75" customHeight="1">
      <c r="A21" s="2" t="s">
        <v>96</v>
      </c>
      <c r="B21" s="13"/>
    </row>
    <row r="22" spans="1:6" ht="12.75">
      <c r="A22" s="22" t="s">
        <v>95</v>
      </c>
      <c r="B22" s="1">
        <v>594</v>
      </c>
      <c r="C22" s="1">
        <v>879</v>
      </c>
      <c r="D22" s="1">
        <v>0</v>
      </c>
      <c r="E22" s="1">
        <v>0</v>
      </c>
      <c r="F22" s="1">
        <f>+B22+C22</f>
        <v>1473</v>
      </c>
    </row>
    <row r="23" ht="12.75">
      <c r="A23" s="22"/>
    </row>
    <row r="24" spans="1:6" ht="12.75">
      <c r="A24" s="2" t="s">
        <v>91</v>
      </c>
      <c r="B24" s="7">
        <v>0</v>
      </c>
      <c r="C24" s="7">
        <v>0</v>
      </c>
      <c r="D24" s="7">
        <v>29</v>
      </c>
      <c r="E24" s="7">
        <v>0</v>
      </c>
      <c r="F24" s="7">
        <f>SUM(B24:E24)</f>
        <v>29</v>
      </c>
    </row>
    <row r="25" ht="12.75">
      <c r="A25" s="22"/>
    </row>
    <row r="26" spans="1:6" ht="12.75">
      <c r="A26" s="2" t="s">
        <v>104</v>
      </c>
      <c r="B26" s="7">
        <v>0</v>
      </c>
      <c r="C26" s="7">
        <v>0</v>
      </c>
      <c r="D26" s="7">
        <v>0</v>
      </c>
      <c r="E26" s="7">
        <f>+'IS'!F31</f>
        <v>11415</v>
      </c>
      <c r="F26" s="7">
        <f>SUM(B26:E26)</f>
        <v>11415</v>
      </c>
    </row>
    <row r="27" ht="9.75" customHeight="1">
      <c r="B27" s="13"/>
    </row>
    <row r="28" spans="1:6" ht="12.75">
      <c r="A28" s="2" t="s">
        <v>100</v>
      </c>
      <c r="B28" s="68">
        <v>0</v>
      </c>
      <c r="C28" s="68">
        <v>0</v>
      </c>
      <c r="D28" s="68">
        <v>0</v>
      </c>
      <c r="E28" s="68">
        <v>-12638</v>
      </c>
      <c r="F28" s="68">
        <f>SUM(B28:E28)</f>
        <v>-12638</v>
      </c>
    </row>
    <row r="29" ht="12.75">
      <c r="F29" s="7"/>
    </row>
    <row r="30" spans="1:8" ht="13.5" thickBot="1">
      <c r="A30" s="2" t="s">
        <v>114</v>
      </c>
      <c r="B30" s="61">
        <f>SUM(B17:B28)</f>
        <v>61828</v>
      </c>
      <c r="C30" s="61">
        <f>SUM(C17:C28)</f>
        <v>1868</v>
      </c>
      <c r="D30" s="61">
        <f>SUM(D17:D28)</f>
        <v>32</v>
      </c>
      <c r="E30" s="61">
        <f>SUM(E17:E28)</f>
        <v>23423</v>
      </c>
      <c r="F30" s="61">
        <f>SUM(F17:F28)</f>
        <v>87151</v>
      </c>
      <c r="G30" s="23"/>
      <c r="H30" s="26"/>
    </row>
    <row r="31" spans="2:7" ht="13.5" thickTop="1">
      <c r="B31" s="7"/>
      <c r="C31" s="7"/>
      <c r="D31" s="7"/>
      <c r="E31" s="7"/>
      <c r="F31" s="7"/>
      <c r="G31" s="23"/>
    </row>
    <row r="32" ht="9.75" customHeight="1"/>
    <row r="33" ht="12.75">
      <c r="A33" s="2" t="s">
        <v>121</v>
      </c>
    </row>
    <row r="34" ht="12.75">
      <c r="A34" s="57" t="s">
        <v>111</v>
      </c>
    </row>
    <row r="36" spans="1:6" ht="12.75">
      <c r="A36" s="2" t="s">
        <v>60</v>
      </c>
      <c r="B36" s="13">
        <v>60836</v>
      </c>
      <c r="C36" s="13">
        <v>427</v>
      </c>
      <c r="D36" s="13">
        <v>2</v>
      </c>
      <c r="E36" s="13">
        <v>19545</v>
      </c>
      <c r="F36" s="1">
        <f>SUM(B36:E36)</f>
        <v>80810</v>
      </c>
    </row>
    <row r="37" ht="12.75" customHeight="1">
      <c r="B37" s="13"/>
    </row>
    <row r="38" spans="1:6" ht="12.75" customHeight="1">
      <c r="A38" s="2" t="s">
        <v>99</v>
      </c>
      <c r="B38" s="1">
        <v>0</v>
      </c>
      <c r="C38" s="1">
        <v>0</v>
      </c>
      <c r="D38" s="1">
        <v>-2</v>
      </c>
      <c r="E38" s="1">
        <v>0</v>
      </c>
      <c r="F38" s="1">
        <f>+D38</f>
        <v>-2</v>
      </c>
    </row>
    <row r="39" ht="12.75" customHeight="1">
      <c r="B39" s="13"/>
    </row>
    <row r="40" spans="1:6" ht="12.75">
      <c r="A40" s="2" t="s">
        <v>122</v>
      </c>
      <c r="B40" s="1">
        <v>398</v>
      </c>
      <c r="C40" s="1">
        <v>562</v>
      </c>
      <c r="D40" s="1">
        <v>0</v>
      </c>
      <c r="E40" s="1">
        <v>0</v>
      </c>
      <c r="F40" s="1">
        <f>+B40+C40</f>
        <v>960</v>
      </c>
    </row>
    <row r="41" ht="12.75">
      <c r="B41" s="13"/>
    </row>
    <row r="42" spans="1:6" ht="12.75" customHeight="1">
      <c r="A42" s="2" t="s">
        <v>104</v>
      </c>
      <c r="B42" s="7">
        <v>0</v>
      </c>
      <c r="C42" s="7">
        <v>0</v>
      </c>
      <c r="D42" s="7">
        <v>0</v>
      </c>
      <c r="E42" s="7">
        <v>15227</v>
      </c>
      <c r="F42" s="7">
        <f>SUM(B42:E42)</f>
        <v>15227</v>
      </c>
    </row>
    <row r="43" ht="12.75" customHeight="1"/>
    <row r="44" spans="1:6" ht="12.75">
      <c r="A44" s="2" t="s">
        <v>91</v>
      </c>
      <c r="B44" s="1">
        <v>0</v>
      </c>
      <c r="C44" s="1">
        <v>0</v>
      </c>
      <c r="D44" s="1">
        <v>4</v>
      </c>
      <c r="E44" s="1">
        <v>0</v>
      </c>
      <c r="F44" s="1">
        <f>SUM(B44:E44)</f>
        <v>4</v>
      </c>
    </row>
    <row r="45" ht="12.75" customHeight="1"/>
    <row r="46" spans="1:6" ht="12.75">
      <c r="A46" s="2" t="s">
        <v>100</v>
      </c>
      <c r="B46" s="68">
        <v>0</v>
      </c>
      <c r="C46" s="68">
        <v>0</v>
      </c>
      <c r="D46" s="68">
        <v>0</v>
      </c>
      <c r="E46" s="68">
        <f>-10126</f>
        <v>-10126</v>
      </c>
      <c r="F46" s="68">
        <f>+E46</f>
        <v>-10126</v>
      </c>
    </row>
    <row r="47" ht="12" customHeight="1"/>
    <row r="48" spans="1:6" ht="12.75" customHeight="1" thickBot="1">
      <c r="A48" s="2" t="s">
        <v>112</v>
      </c>
      <c r="B48" s="60">
        <f>SUM(B36:B47)</f>
        <v>61234</v>
      </c>
      <c r="C48" s="60">
        <f>SUM(C36:C47)</f>
        <v>989</v>
      </c>
      <c r="D48" s="60">
        <f>SUM(D36:D47)</f>
        <v>4</v>
      </c>
      <c r="E48" s="60">
        <f>SUM(E36:E47)</f>
        <v>24646</v>
      </c>
      <c r="F48" s="60">
        <f>SUM(F36:F47)</f>
        <v>86873</v>
      </c>
    </row>
    <row r="49" spans="1:6" ht="12.75">
      <c r="A49" s="25"/>
      <c r="B49" s="24"/>
      <c r="C49" s="24"/>
      <c r="D49" s="24"/>
      <c r="E49" s="24"/>
      <c r="F49" s="24"/>
    </row>
    <row r="50" spans="1:6" ht="12.75">
      <c r="A50" s="25"/>
      <c r="B50" s="24"/>
      <c r="C50" s="24"/>
      <c r="D50" s="24"/>
      <c r="E50" s="24"/>
      <c r="F50" s="24"/>
    </row>
    <row r="51" spans="1:6" ht="12.75">
      <c r="A51" s="25"/>
      <c r="B51" s="24"/>
      <c r="C51" s="24"/>
      <c r="D51" s="24"/>
      <c r="E51" s="24"/>
      <c r="F51" s="24"/>
    </row>
    <row r="52" ht="12.75">
      <c r="A52" s="1" t="s">
        <v>41</v>
      </c>
    </row>
    <row r="53" spans="1:8" ht="12.75" customHeight="1">
      <c r="A53" s="88" t="s">
        <v>115</v>
      </c>
      <c r="B53" s="88"/>
      <c r="C53" s="88"/>
      <c r="D53" s="88"/>
      <c r="E53" s="88"/>
      <c r="F53" s="88"/>
      <c r="G53" s="84"/>
      <c r="H53" s="84"/>
    </row>
    <row r="54" spans="1:8" ht="12.75">
      <c r="A54" s="88"/>
      <c r="B54" s="88"/>
      <c r="C54" s="88"/>
      <c r="D54" s="88"/>
      <c r="E54" s="88"/>
      <c r="F54" s="88"/>
      <c r="G54" s="84"/>
      <c r="H54" s="84"/>
    </row>
    <row r="55" spans="1:8" ht="12.75">
      <c r="A55" s="88"/>
      <c r="B55" s="88"/>
      <c r="C55" s="88"/>
      <c r="D55" s="88"/>
      <c r="E55" s="88"/>
      <c r="F55" s="88"/>
      <c r="G55" s="84"/>
      <c r="H55" s="84"/>
    </row>
    <row r="56" spans="1:8" ht="12.75">
      <c r="A56" s="85"/>
      <c r="B56" s="85"/>
      <c r="C56" s="85"/>
      <c r="D56" s="85"/>
      <c r="E56" s="85"/>
      <c r="F56" s="85"/>
      <c r="G56" s="84"/>
      <c r="H56" s="84"/>
    </row>
    <row r="57" spans="1:8" ht="12.75">
      <c r="A57" s="85"/>
      <c r="B57" s="85"/>
      <c r="C57" s="85"/>
      <c r="D57" s="85"/>
      <c r="E57" s="85"/>
      <c r="F57" s="85"/>
      <c r="G57" s="84"/>
      <c r="H57" s="84"/>
    </row>
    <row r="58" ht="12.75">
      <c r="F58" s="21" t="s">
        <v>56</v>
      </c>
    </row>
  </sheetData>
  <mergeCells count="2">
    <mergeCell ref="C9:D9"/>
    <mergeCell ref="A53:F55"/>
  </mergeCells>
  <printOptions horizontalCentered="1"/>
  <pageMargins left="1.5" right="0.25" top="0.45" bottom="0.5" header="0.17" footer="0.5"/>
  <pageSetup horizontalDpi="600" verticalDpi="600" orientation="portrait" scale="96" r:id="rId1"/>
</worksheet>
</file>

<file path=xl/worksheets/sheet4.xml><?xml version="1.0" encoding="utf-8"?>
<worksheet xmlns="http://schemas.openxmlformats.org/spreadsheetml/2006/main" xmlns:r="http://schemas.openxmlformats.org/officeDocument/2006/relationships">
  <sheetPr codeName="Sheet4"/>
  <dimension ref="A1:I60"/>
  <sheetViews>
    <sheetView workbookViewId="0" topLeftCell="A33">
      <selection activeCell="E62" sqref="E62"/>
    </sheetView>
  </sheetViews>
  <sheetFormatPr defaultColWidth="9.140625" defaultRowHeight="12.75"/>
  <cols>
    <col min="1" max="1" width="42.00390625" style="2" customWidth="1"/>
    <col min="2" max="2" width="8.57421875" style="2" customWidth="1"/>
    <col min="3" max="3" width="13.57421875" style="1" customWidth="1"/>
    <col min="4" max="4" width="1.7109375" style="2" customWidth="1"/>
    <col min="5" max="5" width="12.8515625" style="2" customWidth="1"/>
    <col min="6" max="7" width="9.140625" style="2" customWidth="1"/>
    <col min="8" max="8" width="19.57421875" style="2" customWidth="1"/>
    <col min="9" max="16384" width="9.140625" style="2" customWidth="1"/>
  </cols>
  <sheetData>
    <row r="1" spans="1:9" ht="12.75">
      <c r="A1" s="6" t="str">
        <f>'IS'!A2</f>
        <v>ENG KAH CORPORATION BERHAD</v>
      </c>
      <c r="G1" s="23"/>
      <c r="H1" s="23"/>
      <c r="I1" s="23"/>
    </row>
    <row r="2" spans="1:9" ht="12.75">
      <c r="A2" s="6" t="str">
        <f>'IS'!A3</f>
        <v>Company No. 435649-H</v>
      </c>
      <c r="G2" s="23"/>
      <c r="H2" s="23"/>
      <c r="I2" s="23"/>
    </row>
    <row r="3" spans="7:9" ht="12.75">
      <c r="G3" s="23"/>
      <c r="H3" s="23"/>
      <c r="I3" s="23"/>
    </row>
    <row r="4" spans="1:9" ht="12.75">
      <c r="A4" s="9" t="s">
        <v>10</v>
      </c>
      <c r="G4" s="23"/>
      <c r="H4" s="23"/>
      <c r="I4" s="23"/>
    </row>
    <row r="5" spans="1:9" ht="12.75">
      <c r="A5" s="9" t="str">
        <f>'IS'!A7</f>
        <v>FOR THE FOURTH QUARTER ENDED 31 DECEMBER 2007</v>
      </c>
      <c r="G5" s="23"/>
      <c r="H5" s="23"/>
      <c r="I5" s="23"/>
    </row>
    <row r="6" spans="1:9" ht="12.75">
      <c r="A6" s="9" t="str">
        <f>Equity!A7</f>
        <v>(The figures have not been audited)</v>
      </c>
      <c r="C6" s="2"/>
      <c r="G6" s="23"/>
      <c r="H6" s="23"/>
      <c r="I6" s="23"/>
    </row>
    <row r="7" spans="1:9" ht="12.75">
      <c r="A7" s="9"/>
      <c r="C7" s="3"/>
      <c r="G7" s="23"/>
      <c r="H7" s="23"/>
      <c r="I7" s="23"/>
    </row>
    <row r="8" spans="3:9" ht="12.75">
      <c r="C8" s="3" t="s">
        <v>125</v>
      </c>
      <c r="E8" s="3" t="s">
        <v>125</v>
      </c>
      <c r="G8" s="23"/>
      <c r="H8" s="23"/>
      <c r="I8" s="23"/>
    </row>
    <row r="9" spans="3:9" ht="12.75">
      <c r="C9" s="3" t="s">
        <v>124</v>
      </c>
      <c r="E9" s="3" t="s">
        <v>124</v>
      </c>
      <c r="G9" s="23"/>
      <c r="H9" s="23"/>
      <c r="I9" s="23"/>
    </row>
    <row r="10" spans="3:9" ht="12.75">
      <c r="C10" s="3" t="s">
        <v>108</v>
      </c>
      <c r="E10" s="3" t="s">
        <v>70</v>
      </c>
      <c r="G10" s="23"/>
      <c r="H10" s="23"/>
      <c r="I10" s="23"/>
    </row>
    <row r="11" spans="3:9" ht="12.75">
      <c r="C11" s="3" t="s">
        <v>0</v>
      </c>
      <c r="E11" s="3" t="s">
        <v>0</v>
      </c>
      <c r="G11" s="23"/>
      <c r="H11" s="23"/>
      <c r="I11" s="23"/>
    </row>
    <row r="12" spans="1:9" ht="12.75">
      <c r="A12" s="9" t="s">
        <v>27</v>
      </c>
      <c r="E12" s="1"/>
      <c r="G12" s="23"/>
      <c r="H12" s="23"/>
      <c r="I12" s="7"/>
    </row>
    <row r="13" spans="1:9" ht="12.75">
      <c r="A13" s="2" t="s">
        <v>11</v>
      </c>
      <c r="C13" s="1">
        <f>'IS'!F27</f>
        <v>13899</v>
      </c>
      <c r="E13" s="1">
        <f>'IS'!H27</f>
        <v>18787</v>
      </c>
      <c r="G13" s="23"/>
      <c r="H13" s="23"/>
      <c r="I13" s="7"/>
    </row>
    <row r="14" spans="1:9" ht="12.75">
      <c r="A14" s="2" t="s">
        <v>28</v>
      </c>
      <c r="E14" s="1"/>
      <c r="G14" s="23"/>
      <c r="H14" s="23"/>
      <c r="I14" s="7"/>
    </row>
    <row r="15" spans="1:9" ht="12.75">
      <c r="A15" s="2" t="s">
        <v>29</v>
      </c>
      <c r="C15" s="1">
        <f>75+2693+25-3+7+29</f>
        <v>2826</v>
      </c>
      <c r="E15" s="1">
        <v>2844</v>
      </c>
      <c r="G15" s="58"/>
      <c r="H15" s="23"/>
      <c r="I15" s="7"/>
    </row>
    <row r="16" spans="1:9" ht="12.75">
      <c r="A16" s="2" t="s">
        <v>30</v>
      </c>
      <c r="C16" s="68">
        <f>-697+14</f>
        <v>-683</v>
      </c>
      <c r="E16" s="68">
        <v>-703</v>
      </c>
      <c r="G16" s="34"/>
      <c r="H16" s="23"/>
      <c r="I16" s="7"/>
    </row>
    <row r="17" spans="1:9" ht="12.75" customHeight="1">
      <c r="A17" s="22"/>
      <c r="C17" s="7"/>
      <c r="E17" s="7"/>
      <c r="G17" s="23"/>
      <c r="H17" s="23"/>
      <c r="I17" s="7"/>
    </row>
    <row r="18" spans="1:9" ht="12.75">
      <c r="A18" s="2" t="s">
        <v>50</v>
      </c>
      <c r="C18" s="7">
        <f>SUM(C13:C17)</f>
        <v>16042</v>
      </c>
      <c r="D18" s="23"/>
      <c r="E18" s="7">
        <f>SUM(E13:E17)</f>
        <v>20928</v>
      </c>
      <c r="G18" s="23"/>
      <c r="H18" s="23"/>
      <c r="I18" s="7"/>
    </row>
    <row r="19" spans="1:9" ht="12.75">
      <c r="A19" s="2" t="s">
        <v>21</v>
      </c>
      <c r="C19" s="7">
        <f>'BS'!D19-'BS'!B19</f>
        <v>-3381</v>
      </c>
      <c r="D19" s="23"/>
      <c r="E19" s="7">
        <v>87</v>
      </c>
      <c r="G19" s="58"/>
      <c r="H19" s="23"/>
      <c r="I19" s="7"/>
    </row>
    <row r="20" spans="1:9" ht="12.75">
      <c r="A20" s="2" t="s">
        <v>4</v>
      </c>
      <c r="C20" s="1">
        <f>'BS'!D20+'BS'!D21-'BS'!B20-'BS'!B21</f>
        <v>-2407</v>
      </c>
      <c r="E20" s="1">
        <v>-522</v>
      </c>
      <c r="G20" s="23"/>
      <c r="H20" s="23"/>
      <c r="I20" s="7"/>
    </row>
    <row r="21" spans="1:9" ht="12.75">
      <c r="A21" s="2" t="s">
        <v>5</v>
      </c>
      <c r="C21" s="68">
        <f>'BS'!B42+'BS'!B43-'BS'!D42-'BS'!D43-48+77</f>
        <v>407</v>
      </c>
      <c r="E21" s="68">
        <v>742</v>
      </c>
      <c r="G21" s="23"/>
      <c r="H21" s="23"/>
      <c r="I21" s="7"/>
    </row>
    <row r="22" spans="3:9" ht="12.75">
      <c r="C22" s="7"/>
      <c r="E22" s="7"/>
      <c r="G22" s="23"/>
      <c r="H22" s="23"/>
      <c r="I22" s="7"/>
    </row>
    <row r="23" spans="1:9" ht="12.75">
      <c r="A23" s="2" t="s">
        <v>51</v>
      </c>
      <c r="C23" s="1">
        <f>SUM(C18:C21)</f>
        <v>10661</v>
      </c>
      <c r="E23" s="1">
        <f>SUM(E18:E21)</f>
        <v>21235</v>
      </c>
      <c r="G23" s="23"/>
      <c r="H23" s="23"/>
      <c r="I23" s="7"/>
    </row>
    <row r="24" spans="1:9" ht="12.75">
      <c r="A24" s="2" t="s">
        <v>31</v>
      </c>
      <c r="C24" s="1">
        <f>'IS'!F25</f>
        <v>-13</v>
      </c>
      <c r="E24" s="1">
        <v>-49</v>
      </c>
      <c r="G24" s="23"/>
      <c r="H24" s="23"/>
      <c r="I24" s="7"/>
    </row>
    <row r="25" spans="1:9" ht="12.75">
      <c r="A25" s="2" t="s">
        <v>88</v>
      </c>
      <c r="C25" s="7">
        <v>-4180</v>
      </c>
      <c r="E25" s="7">
        <v>-4888</v>
      </c>
      <c r="G25" s="23"/>
      <c r="H25" s="23"/>
      <c r="I25" s="7"/>
    </row>
    <row r="26" spans="1:9" ht="12.75">
      <c r="A26" s="2" t="s">
        <v>117</v>
      </c>
      <c r="C26" s="68">
        <v>529</v>
      </c>
      <c r="E26" s="63" t="s">
        <v>66</v>
      </c>
      <c r="G26" s="23"/>
      <c r="H26" s="23"/>
      <c r="I26" s="7"/>
    </row>
    <row r="27" spans="3:9" ht="12.75">
      <c r="C27" s="7"/>
      <c r="E27" s="7"/>
      <c r="G27" s="80"/>
      <c r="H27" s="23"/>
      <c r="I27" s="7"/>
    </row>
    <row r="28" spans="1:9" ht="12.75">
      <c r="A28" s="2" t="s">
        <v>52</v>
      </c>
      <c r="C28" s="1">
        <f>SUM(C23:C26)</f>
        <v>6997</v>
      </c>
      <c r="E28" s="1">
        <f>SUM(E23:E26)</f>
        <v>16298</v>
      </c>
      <c r="G28" s="23"/>
      <c r="H28" s="23"/>
      <c r="I28" s="7"/>
    </row>
    <row r="29" spans="6:9" ht="12.75">
      <c r="F29" s="1"/>
      <c r="G29" s="35"/>
      <c r="H29" s="23"/>
      <c r="I29" s="7"/>
    </row>
    <row r="30" spans="1:9" ht="12.75">
      <c r="A30" s="9" t="s">
        <v>32</v>
      </c>
      <c r="E30" s="1"/>
      <c r="F30" s="1"/>
      <c r="G30" s="23"/>
      <c r="H30" s="23"/>
      <c r="I30" s="7"/>
    </row>
    <row r="31" spans="1:9" ht="12.75">
      <c r="A31" s="2" t="s">
        <v>69</v>
      </c>
      <c r="C31" s="73" t="s">
        <v>66</v>
      </c>
      <c r="D31" s="23"/>
      <c r="E31" s="69">
        <v>538</v>
      </c>
      <c r="F31" s="1"/>
      <c r="G31" s="23"/>
      <c r="H31" s="23"/>
      <c r="I31" s="7"/>
    </row>
    <row r="32" spans="1:9" ht="12.75">
      <c r="A32" s="2" t="s">
        <v>49</v>
      </c>
      <c r="C32" s="70">
        <v>697</v>
      </c>
      <c r="D32" s="23"/>
      <c r="E32" s="70">
        <v>687</v>
      </c>
      <c r="F32" s="1"/>
      <c r="G32" s="23"/>
      <c r="H32" s="23"/>
      <c r="I32" s="7"/>
    </row>
    <row r="33" spans="1:9" ht="12.75">
      <c r="A33" s="2" t="s">
        <v>65</v>
      </c>
      <c r="C33" s="81" t="s">
        <v>66</v>
      </c>
      <c r="D33" s="23"/>
      <c r="E33" s="71">
        <v>-500</v>
      </c>
      <c r="F33" s="1"/>
      <c r="G33" s="23"/>
      <c r="H33" s="23"/>
      <c r="I33" s="7"/>
    </row>
    <row r="34" spans="1:9" ht="12.75">
      <c r="A34" s="2" t="s">
        <v>101</v>
      </c>
      <c r="C34" s="81">
        <v>3</v>
      </c>
      <c r="D34" s="23"/>
      <c r="E34" s="71">
        <v>716</v>
      </c>
      <c r="F34" s="1"/>
      <c r="G34" s="23"/>
      <c r="H34" s="23"/>
      <c r="I34" s="7"/>
    </row>
    <row r="35" spans="1:9" ht="12.75">
      <c r="A35" s="2" t="s">
        <v>102</v>
      </c>
      <c r="C35" s="81" t="s">
        <v>66</v>
      </c>
      <c r="D35" s="23"/>
      <c r="E35" s="71">
        <v>1</v>
      </c>
      <c r="F35" s="1"/>
      <c r="G35" s="23"/>
      <c r="H35" s="23"/>
      <c r="I35" s="7"/>
    </row>
    <row r="36" spans="1:9" ht="12.75">
      <c r="A36" s="2" t="s">
        <v>113</v>
      </c>
      <c r="C36" s="81">
        <v>-201</v>
      </c>
      <c r="D36" s="23"/>
      <c r="E36" s="81" t="s">
        <v>66</v>
      </c>
      <c r="F36" s="1"/>
      <c r="G36" s="23"/>
      <c r="H36" s="23"/>
      <c r="I36" s="7"/>
    </row>
    <row r="37" spans="1:9" ht="12.75">
      <c r="A37" s="2" t="s">
        <v>12</v>
      </c>
      <c r="C37" s="72">
        <v>-3573</v>
      </c>
      <c r="D37" s="23"/>
      <c r="E37" s="72">
        <v>-4922</v>
      </c>
      <c r="F37" s="1"/>
      <c r="G37" s="23"/>
      <c r="H37" s="23"/>
      <c r="I37" s="7"/>
    </row>
    <row r="38" spans="1:9" ht="12.75">
      <c r="A38" s="2" t="s">
        <v>53</v>
      </c>
      <c r="C38" s="7">
        <f>SUM(C31:C37)</f>
        <v>-3074</v>
      </c>
      <c r="D38" s="23"/>
      <c r="E38" s="7">
        <f>SUM(E31:E37)</f>
        <v>-3480</v>
      </c>
      <c r="F38" s="1"/>
      <c r="G38" s="23"/>
      <c r="H38" s="23"/>
      <c r="I38" s="7"/>
    </row>
    <row r="39" spans="5:9" ht="12.75">
      <c r="E39" s="1"/>
      <c r="F39" s="1"/>
      <c r="G39" s="35"/>
      <c r="H39" s="23"/>
      <c r="I39" s="7"/>
    </row>
    <row r="40" spans="1:9" ht="12.75">
      <c r="A40" s="9" t="s">
        <v>33</v>
      </c>
      <c r="C40" s="7"/>
      <c r="E40" s="7"/>
      <c r="F40" s="1"/>
      <c r="G40" s="23"/>
      <c r="H40" s="23"/>
      <c r="I40" s="7"/>
    </row>
    <row r="41" spans="1:9" ht="12.75">
      <c r="A41" s="2" t="s">
        <v>89</v>
      </c>
      <c r="C41" s="69">
        <f>Equity!E28-'BS'!D44+'BS'!B44</f>
        <v>-13264</v>
      </c>
      <c r="E41" s="73">
        <v>-8741</v>
      </c>
      <c r="F41" s="1"/>
      <c r="G41" s="23"/>
      <c r="H41" s="23"/>
      <c r="I41" s="7"/>
    </row>
    <row r="42" spans="1:9" ht="12.75">
      <c r="A42" s="2" t="s">
        <v>59</v>
      </c>
      <c r="C42" s="70">
        <v>-77</v>
      </c>
      <c r="D42" s="23"/>
      <c r="E42" s="70">
        <v>-247</v>
      </c>
      <c r="F42" s="1"/>
      <c r="G42" s="23"/>
      <c r="H42" s="23"/>
      <c r="I42" s="7"/>
    </row>
    <row r="43" spans="1:9" ht="12.75">
      <c r="A43" s="2" t="s">
        <v>58</v>
      </c>
      <c r="C43" s="72">
        <f>'BS'!B30+'BS'!B31-'BS'!D30-'BS'!D31</f>
        <v>1473</v>
      </c>
      <c r="D43" s="23"/>
      <c r="E43" s="74">
        <v>960</v>
      </c>
      <c r="F43" s="1"/>
      <c r="G43" s="23"/>
      <c r="H43" s="23"/>
      <c r="I43" s="7"/>
    </row>
    <row r="44" spans="1:9" ht="12.75" hidden="1">
      <c r="A44" s="2" t="s">
        <v>34</v>
      </c>
      <c r="C44" s="72">
        <v>0</v>
      </c>
      <c r="E44" s="72">
        <v>0</v>
      </c>
      <c r="F44" s="1"/>
      <c r="G44" s="23"/>
      <c r="H44" s="23"/>
      <c r="I44" s="7"/>
    </row>
    <row r="45" spans="1:9" ht="12.75">
      <c r="A45" s="2" t="s">
        <v>94</v>
      </c>
      <c r="C45" s="75">
        <f>SUM(C41:C44)</f>
        <v>-11868</v>
      </c>
      <c r="E45" s="75">
        <f>SUM(E41:E44)</f>
        <v>-8028</v>
      </c>
      <c r="F45" s="1"/>
      <c r="G45" s="23"/>
      <c r="H45" s="23"/>
      <c r="I45" s="7"/>
    </row>
    <row r="46" spans="3:9" ht="12.75">
      <c r="C46" s="7"/>
      <c r="D46" s="23"/>
      <c r="E46" s="7"/>
      <c r="F46" s="1"/>
      <c r="G46" s="23"/>
      <c r="H46" s="23"/>
      <c r="I46" s="7"/>
    </row>
    <row r="47" spans="1:9" ht="12.75">
      <c r="A47" s="2" t="s">
        <v>67</v>
      </c>
      <c r="C47" s="68">
        <f>Equity!D19</f>
        <v>-1</v>
      </c>
      <c r="E47" s="63">
        <v>2</v>
      </c>
      <c r="F47" s="1"/>
      <c r="G47" s="23"/>
      <c r="H47" s="23"/>
      <c r="I47" s="7"/>
    </row>
    <row r="48" spans="5:9" ht="12.75">
      <c r="E48" s="1"/>
      <c r="F48" s="1"/>
      <c r="G48" s="23"/>
      <c r="H48" s="23"/>
      <c r="I48" s="7"/>
    </row>
    <row r="49" spans="1:9" ht="12.75">
      <c r="A49" s="2" t="s">
        <v>118</v>
      </c>
      <c r="C49" s="1">
        <f>C28+C38+C45+C47</f>
        <v>-7946</v>
      </c>
      <c r="E49" s="1">
        <f>E45+E38+E28+E47</f>
        <v>4792</v>
      </c>
      <c r="F49" s="1"/>
      <c r="G49" s="23"/>
      <c r="H49" s="23"/>
      <c r="I49" s="30"/>
    </row>
    <row r="50" spans="5:9" ht="12.75">
      <c r="E50" s="1"/>
      <c r="F50" s="1"/>
      <c r="G50" s="23"/>
      <c r="H50" s="23"/>
      <c r="I50" s="30"/>
    </row>
    <row r="51" spans="1:9" ht="12.75">
      <c r="A51" s="2" t="s">
        <v>35</v>
      </c>
      <c r="C51" s="67">
        <v>28894</v>
      </c>
      <c r="E51" s="67">
        <v>24102</v>
      </c>
      <c r="F51" s="1"/>
      <c r="G51" s="23"/>
      <c r="H51" s="23"/>
      <c r="I51" s="7"/>
    </row>
    <row r="52" spans="3:9" ht="12.75">
      <c r="C52" s="30"/>
      <c r="D52" s="23"/>
      <c r="E52" s="7"/>
      <c r="F52" s="1"/>
      <c r="I52" s="1"/>
    </row>
    <row r="53" spans="1:9" ht="13.5" thickBot="1">
      <c r="A53" s="2" t="s">
        <v>36</v>
      </c>
      <c r="C53" s="61">
        <f>SUM(C48:C51)</f>
        <v>20948</v>
      </c>
      <c r="E53" s="60">
        <f>SUM(E48:E51)</f>
        <v>28894</v>
      </c>
      <c r="F53" s="1"/>
      <c r="G53" s="26"/>
      <c r="H53" s="26"/>
      <c r="I53" s="1"/>
    </row>
    <row r="54" ht="14.25" customHeight="1" thickTop="1">
      <c r="F54" s="1"/>
    </row>
    <row r="55" ht="13.5" customHeight="1">
      <c r="A55" s="1" t="s">
        <v>41</v>
      </c>
    </row>
    <row r="56" spans="1:8" ht="12.75" customHeight="1">
      <c r="A56" s="88" t="s">
        <v>115</v>
      </c>
      <c r="B56" s="88"/>
      <c r="C56" s="88"/>
      <c r="D56" s="88"/>
      <c r="E56" s="88"/>
      <c r="F56" s="84"/>
      <c r="H56" s="3"/>
    </row>
    <row r="57" spans="1:8" ht="12.75">
      <c r="A57" s="88"/>
      <c r="B57" s="88"/>
      <c r="C57" s="88"/>
      <c r="D57" s="88"/>
      <c r="E57" s="88"/>
      <c r="F57" s="84"/>
      <c r="H57" s="3"/>
    </row>
    <row r="58" spans="1:8" ht="12.75">
      <c r="A58" s="88"/>
      <c r="B58" s="88"/>
      <c r="C58" s="88"/>
      <c r="D58" s="88"/>
      <c r="E58" s="88"/>
      <c r="F58" s="84"/>
      <c r="H58" s="3"/>
    </row>
    <row r="59" spans="3:8" ht="9" customHeight="1">
      <c r="C59" s="2"/>
      <c r="D59" s="3"/>
      <c r="F59" s="3"/>
      <c r="H59" s="3"/>
    </row>
    <row r="60" ht="12.75">
      <c r="E60" s="76" t="s">
        <v>57</v>
      </c>
    </row>
  </sheetData>
  <mergeCells count="1">
    <mergeCell ref="A56:E58"/>
  </mergeCells>
  <printOptions/>
  <pageMargins left="1.5" right="0.5" top="0.5" bottom="0.5" header="0.25" footer="0.5"/>
  <pageSetup horizontalDpi="1200" verticalDpi="1200" orientation="portrait"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enet corporate services sdn bhd</Manager>
  <Company>ENG KAH CORPORATION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RESULTS - December 2007</dc:title>
  <dc:subject/>
  <dc:creator>ENG KAH CORPORATION BERHAD</dc:creator>
  <cp:keywords/>
  <dc:description/>
  <cp:lastModifiedBy>enet</cp:lastModifiedBy>
  <cp:lastPrinted>2008-02-21T01:50:47Z</cp:lastPrinted>
  <dcterms:created xsi:type="dcterms:W3CDTF">2003-11-01T13:04:36Z</dcterms:created>
  <dcterms:modified xsi:type="dcterms:W3CDTF">2008-02-26T08:07:58Z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-40658460</vt:i4>
  </property>
  <property fmtid="{D5CDD505-2E9C-101B-9397-08002B2CF9AE}" pid="3" name="_EmailSubject">
    <vt:lpwstr>2nd Quarter 2006 Announcement of Financial Results to Bursa Malaysia</vt:lpwstr>
  </property>
  <property fmtid="{D5CDD505-2E9C-101B-9397-08002B2CF9AE}" pid="4" name="_AuthorEmail">
    <vt:lpwstr>ncn@jblau.com.my</vt:lpwstr>
  </property>
  <property fmtid="{D5CDD505-2E9C-101B-9397-08002B2CF9AE}" pid="5" name="_AuthorEmailDisplayName">
    <vt:lpwstr>Ng Chin Nam</vt:lpwstr>
  </property>
  <property fmtid="{D5CDD505-2E9C-101B-9397-08002B2CF9AE}" pid="6" name="_PreviousAdHocReviewCycleID">
    <vt:i4>807498164</vt:i4>
  </property>
  <property fmtid="{D5CDD505-2E9C-101B-9397-08002B2CF9AE}" pid="7" name="_ReviewingToolsShownOnce">
    <vt:lpwstr/>
  </property>
</Properties>
</file>